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wales365.sharepoint.com/sites/SSP_SPO_PCS/PCS_open/Service Management/GOS Systems/Ad Hoc Support/WGOS Service Insights MS form/WGOS Service Insights 26-27/English Documents/"/>
    </mc:Choice>
  </mc:AlternateContent>
  <xr:revisionPtr revIDLastSave="467" documentId="13_ncr:1_{0D999E5F-4DBD-47D4-8C43-0F47B0DE437D}" xr6:coauthVersionLast="47" xr6:coauthVersionMax="47" xr10:uidLastSave="{AD88A03E-3ED8-4EE5-BACF-DBF74C55C076}"/>
  <bookViews>
    <workbookView xWindow="-103" yWindow="-103" windowWidth="33120" windowHeight="18000" tabRatio="880" xr2:uid="{D9BBE901-56D2-4BE5-8580-0A7003ABAAC5}"/>
  </bookViews>
  <sheets>
    <sheet name="Instructions" sheetId="3" r:id="rId1"/>
    <sheet name="FAQ" sheetId="13" r:id="rId2"/>
    <sheet name="Health messaging" sheetId="1" r:id="rId3"/>
    <sheet name="Dir Quest Optom (1)" sheetId="2" r:id="rId4"/>
    <sheet name="Dir Quest Optom (2)" sheetId="33" r:id="rId5"/>
    <sheet name="Dir Quest Optom (3)" sheetId="34" r:id="rId6"/>
    <sheet name="Dir Quest Optom (4)" sheetId="35" r:id="rId7"/>
    <sheet name="Dir Quest Optom (5)" sheetId="36" r:id="rId8"/>
    <sheet name="Dir Quest Optom (6)" sheetId="37" r:id="rId9"/>
    <sheet name="Dir Quest Optom (7)" sheetId="38" r:id="rId10"/>
    <sheet name="Dir Quest Optom (8)" sheetId="39" r:id="rId11"/>
    <sheet name="Dir Quest Optom (9)" sheetId="40" r:id="rId12"/>
    <sheet name="Dir Quest Optom (10)" sheetId="41" r:id="rId13"/>
    <sheet name="Dir Quest Optom (11)" sheetId="42" r:id="rId14"/>
    <sheet name="Dir Quest Optom (12)" sheetId="43" r:id="rId15"/>
    <sheet name="Dir Quest Optom (13)" sheetId="44" r:id="rId16"/>
    <sheet name="Dir Quest Optom (14)" sheetId="45" r:id="rId17"/>
    <sheet name="Dir Quest Optom (15)" sheetId="46" r:id="rId18"/>
    <sheet name="Dir Quest Optom (16)" sheetId="47" r:id="rId19"/>
    <sheet name="Dir Quest Optom (17)" sheetId="48" r:id="rId20"/>
    <sheet name="Dir Quest Optom (18)" sheetId="49" r:id="rId21"/>
    <sheet name="Dir Quest Optom (19)" sheetId="50" r:id="rId22"/>
    <sheet name="Dir Quest Optom (20)" sheetId="51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Z26" i="51" l="1"/>
  <c r="Y26" i="51"/>
  <c r="X26" i="51"/>
  <c r="W26" i="51"/>
  <c r="V26" i="51"/>
  <c r="U26" i="51"/>
  <c r="T26" i="51"/>
  <c r="S26" i="51"/>
  <c r="AA26" i="51" s="1"/>
  <c r="AB26" i="51" s="1"/>
  <c r="R26" i="51"/>
  <c r="Q26" i="51"/>
  <c r="K26" i="51"/>
  <c r="J26" i="51"/>
  <c r="I26" i="51"/>
  <c r="H26" i="51"/>
  <c r="G26" i="51"/>
  <c r="F26" i="51"/>
  <c r="E26" i="51"/>
  <c r="D26" i="51"/>
  <c r="C26" i="51"/>
  <c r="B26" i="51"/>
  <c r="L26" i="51" s="1"/>
  <c r="M26" i="51" s="1"/>
  <c r="Z25" i="51"/>
  <c r="Y25" i="51"/>
  <c r="X25" i="51"/>
  <c r="W25" i="51"/>
  <c r="V25" i="51"/>
  <c r="U25" i="51"/>
  <c r="T25" i="51"/>
  <c r="S25" i="51"/>
  <c r="R25" i="51"/>
  <c r="Q25" i="51"/>
  <c r="AA25" i="51" s="1"/>
  <c r="AB25" i="51" s="1"/>
  <c r="K25" i="51"/>
  <c r="J25" i="51"/>
  <c r="I25" i="51"/>
  <c r="H25" i="51"/>
  <c r="G25" i="51"/>
  <c r="F25" i="51"/>
  <c r="E25" i="51"/>
  <c r="D25" i="51"/>
  <c r="C25" i="51"/>
  <c r="B25" i="51"/>
  <c r="Z24" i="51"/>
  <c r="Y24" i="51"/>
  <c r="X24" i="51"/>
  <c r="W24" i="51"/>
  <c r="V24" i="51"/>
  <c r="U24" i="51"/>
  <c r="T24" i="51"/>
  <c r="S24" i="51"/>
  <c r="R24" i="51"/>
  <c r="Q24" i="51"/>
  <c r="AA28" i="51" s="1"/>
  <c r="AB28" i="51" s="1"/>
  <c r="K24" i="51"/>
  <c r="J24" i="51"/>
  <c r="I24" i="51"/>
  <c r="H24" i="51"/>
  <c r="G24" i="51"/>
  <c r="F24" i="51"/>
  <c r="E24" i="51"/>
  <c r="D24" i="51"/>
  <c r="C24" i="51"/>
  <c r="B24" i="51"/>
  <c r="AB21" i="51"/>
  <c r="AA21" i="51"/>
  <c r="M21" i="51"/>
  <c r="L21" i="51"/>
  <c r="AB17" i="51"/>
  <c r="AA17" i="51"/>
  <c r="M17" i="51"/>
  <c r="L17" i="51"/>
  <c r="AB16" i="51"/>
  <c r="AA16" i="51"/>
  <c r="M16" i="51"/>
  <c r="L16" i="51"/>
  <c r="AB12" i="51"/>
  <c r="AA12" i="51"/>
  <c r="M12" i="51"/>
  <c r="L12" i="51"/>
  <c r="AB11" i="51"/>
  <c r="AA11" i="51"/>
  <c r="M11" i="51"/>
  <c r="L11" i="51"/>
  <c r="AB10" i="51"/>
  <c r="AA10" i="51"/>
  <c r="M10" i="51"/>
  <c r="L10" i="51"/>
  <c r="AB9" i="51"/>
  <c r="AA9" i="51"/>
  <c r="M9" i="51"/>
  <c r="L9" i="51"/>
  <c r="AB8" i="51"/>
  <c r="AA8" i="51"/>
  <c r="M8" i="51"/>
  <c r="L8" i="51"/>
  <c r="Z26" i="50"/>
  <c r="Y26" i="50"/>
  <c r="X26" i="50"/>
  <c r="W26" i="50"/>
  <c r="V26" i="50"/>
  <c r="U26" i="50"/>
  <c r="T26" i="50"/>
  <c r="S26" i="50"/>
  <c r="R26" i="50"/>
  <c r="Q26" i="50"/>
  <c r="AA26" i="50" s="1"/>
  <c r="AB26" i="50" s="1"/>
  <c r="K26" i="50"/>
  <c r="J26" i="50"/>
  <c r="I26" i="50"/>
  <c r="H26" i="50"/>
  <c r="G26" i="50"/>
  <c r="F26" i="50"/>
  <c r="E26" i="50"/>
  <c r="D26" i="50"/>
  <c r="C26" i="50"/>
  <c r="B26" i="50"/>
  <c r="L26" i="50" s="1"/>
  <c r="M26" i="50" s="1"/>
  <c r="Z25" i="50"/>
  <c r="Y25" i="50"/>
  <c r="X25" i="50"/>
  <c r="W25" i="50"/>
  <c r="V25" i="50"/>
  <c r="U25" i="50"/>
  <c r="T25" i="50"/>
  <c r="S25" i="50"/>
  <c r="R25" i="50"/>
  <c r="Q25" i="50"/>
  <c r="K25" i="50"/>
  <c r="J25" i="50"/>
  <c r="I25" i="50"/>
  <c r="H25" i="50"/>
  <c r="G25" i="50"/>
  <c r="F25" i="50"/>
  <c r="E25" i="50"/>
  <c r="D25" i="50"/>
  <c r="C25" i="50"/>
  <c r="B25" i="50"/>
  <c r="Z24" i="50"/>
  <c r="Y24" i="50"/>
  <c r="X24" i="50"/>
  <c r="W24" i="50"/>
  <c r="V24" i="50"/>
  <c r="U24" i="50"/>
  <c r="T24" i="50"/>
  <c r="S24" i="50"/>
  <c r="R24" i="50"/>
  <c r="Q24" i="50"/>
  <c r="AA28" i="50" s="1"/>
  <c r="AB28" i="50" s="1"/>
  <c r="K24" i="50"/>
  <c r="J24" i="50"/>
  <c r="I24" i="50"/>
  <c r="H24" i="50"/>
  <c r="G24" i="50"/>
  <c r="F24" i="50"/>
  <c r="E24" i="50"/>
  <c r="D24" i="50"/>
  <c r="C24" i="50"/>
  <c r="B24" i="50"/>
  <c r="L28" i="50" s="1"/>
  <c r="M28" i="50" s="1"/>
  <c r="AB21" i="50"/>
  <c r="AA21" i="50"/>
  <c r="M21" i="50"/>
  <c r="L21" i="50"/>
  <c r="AB17" i="50"/>
  <c r="AA17" i="50"/>
  <c r="M17" i="50"/>
  <c r="L17" i="50"/>
  <c r="AB16" i="50"/>
  <c r="AA16" i="50"/>
  <c r="M16" i="50"/>
  <c r="L16" i="50"/>
  <c r="AB12" i="50"/>
  <c r="AA12" i="50"/>
  <c r="M12" i="50"/>
  <c r="L12" i="50"/>
  <c r="AB11" i="50"/>
  <c r="AA11" i="50"/>
  <c r="M11" i="50"/>
  <c r="L11" i="50"/>
  <c r="AB10" i="50"/>
  <c r="AA10" i="50"/>
  <c r="M10" i="50"/>
  <c r="L10" i="50"/>
  <c r="AB9" i="50"/>
  <c r="AA9" i="50"/>
  <c r="M9" i="50"/>
  <c r="L9" i="50"/>
  <c r="AB8" i="50"/>
  <c r="AA8" i="50"/>
  <c r="M8" i="50"/>
  <c r="L8" i="50"/>
  <c r="Z26" i="49"/>
  <c r="Y26" i="49"/>
  <c r="X26" i="49"/>
  <c r="W26" i="49"/>
  <c r="V26" i="49"/>
  <c r="U26" i="49"/>
  <c r="T26" i="49"/>
  <c r="S26" i="49"/>
  <c r="AA26" i="49" s="1"/>
  <c r="AB26" i="49" s="1"/>
  <c r="R26" i="49"/>
  <c r="Q26" i="49"/>
  <c r="K26" i="49"/>
  <c r="J26" i="49"/>
  <c r="I26" i="49"/>
  <c r="H26" i="49"/>
  <c r="G26" i="49"/>
  <c r="F26" i="49"/>
  <c r="E26" i="49"/>
  <c r="D26" i="49"/>
  <c r="C26" i="49"/>
  <c r="B26" i="49"/>
  <c r="L26" i="49" s="1"/>
  <c r="M26" i="49" s="1"/>
  <c r="Z25" i="49"/>
  <c r="Y25" i="49"/>
  <c r="X25" i="49"/>
  <c r="W25" i="49"/>
  <c r="V25" i="49"/>
  <c r="U25" i="49"/>
  <c r="T25" i="49"/>
  <c r="S25" i="49"/>
  <c r="R25" i="49"/>
  <c r="Q25" i="49"/>
  <c r="AA25" i="49" s="1"/>
  <c r="AB25" i="49" s="1"/>
  <c r="K25" i="49"/>
  <c r="J25" i="49"/>
  <c r="I25" i="49"/>
  <c r="H25" i="49"/>
  <c r="G25" i="49"/>
  <c r="F25" i="49"/>
  <c r="E25" i="49"/>
  <c r="D25" i="49"/>
  <c r="C25" i="49"/>
  <c r="B25" i="49"/>
  <c r="Z24" i="49"/>
  <c r="Y24" i="49"/>
  <c r="X24" i="49"/>
  <c r="W24" i="49"/>
  <c r="V24" i="49"/>
  <c r="U24" i="49"/>
  <c r="T24" i="49"/>
  <c r="S24" i="49"/>
  <c r="AA24" i="49" s="1"/>
  <c r="AB24" i="49" s="1"/>
  <c r="R24" i="49"/>
  <c r="AA28" i="49" s="1"/>
  <c r="AB28" i="49" s="1"/>
  <c r="Q24" i="49"/>
  <c r="K24" i="49"/>
  <c r="J24" i="49"/>
  <c r="I24" i="49"/>
  <c r="H24" i="49"/>
  <c r="G24" i="49"/>
  <c r="F24" i="49"/>
  <c r="E24" i="49"/>
  <c r="D24" i="49"/>
  <c r="C24" i="49"/>
  <c r="B24" i="49"/>
  <c r="L28" i="49" s="1"/>
  <c r="M28" i="49" s="1"/>
  <c r="AB21" i="49"/>
  <c r="AA21" i="49"/>
  <c r="M21" i="49"/>
  <c r="L21" i="49"/>
  <c r="AB17" i="49"/>
  <c r="AA17" i="49"/>
  <c r="M17" i="49"/>
  <c r="L17" i="49"/>
  <c r="AB16" i="49"/>
  <c r="AA16" i="49"/>
  <c r="M16" i="49"/>
  <c r="L16" i="49"/>
  <c r="AB12" i="49"/>
  <c r="AA12" i="49"/>
  <c r="M12" i="49"/>
  <c r="L12" i="49"/>
  <c r="AB11" i="49"/>
  <c r="AA11" i="49"/>
  <c r="M11" i="49"/>
  <c r="L11" i="49"/>
  <c r="AB10" i="49"/>
  <c r="AA10" i="49"/>
  <c r="M10" i="49"/>
  <c r="L10" i="49"/>
  <c r="AB9" i="49"/>
  <c r="AA9" i="49"/>
  <c r="M9" i="49"/>
  <c r="L9" i="49"/>
  <c r="AB8" i="49"/>
  <c r="AA8" i="49"/>
  <c r="M8" i="49"/>
  <c r="L8" i="49"/>
  <c r="Z26" i="48"/>
  <c r="Y26" i="48"/>
  <c r="X26" i="48"/>
  <c r="W26" i="48"/>
  <c r="V26" i="48"/>
  <c r="U26" i="48"/>
  <c r="T26" i="48"/>
  <c r="S26" i="48"/>
  <c r="AA26" i="48" s="1"/>
  <c r="AB26" i="48" s="1"/>
  <c r="R26" i="48"/>
  <c r="Q26" i="48"/>
  <c r="K26" i="48"/>
  <c r="J26" i="48"/>
  <c r="I26" i="48"/>
  <c r="H26" i="48"/>
  <c r="G26" i="48"/>
  <c r="F26" i="48"/>
  <c r="E26" i="48"/>
  <c r="D26" i="48"/>
  <c r="C26" i="48"/>
  <c r="B26" i="48"/>
  <c r="L26" i="48" s="1"/>
  <c r="M26" i="48" s="1"/>
  <c r="Z25" i="48"/>
  <c r="Y25" i="48"/>
  <c r="X25" i="48"/>
  <c r="W25" i="48"/>
  <c r="V25" i="48"/>
  <c r="U25" i="48"/>
  <c r="T25" i="48"/>
  <c r="S25" i="48"/>
  <c r="R25" i="48"/>
  <c r="Q25" i="48"/>
  <c r="AA25" i="48" s="1"/>
  <c r="AB25" i="48" s="1"/>
  <c r="K25" i="48"/>
  <c r="J25" i="48"/>
  <c r="I25" i="48"/>
  <c r="H25" i="48"/>
  <c r="G25" i="48"/>
  <c r="F25" i="48"/>
  <c r="E25" i="48"/>
  <c r="D25" i="48"/>
  <c r="C25" i="48"/>
  <c r="B25" i="48"/>
  <c r="Z24" i="48"/>
  <c r="Y24" i="48"/>
  <c r="X24" i="48"/>
  <c r="W24" i="48"/>
  <c r="V24" i="48"/>
  <c r="U24" i="48"/>
  <c r="T24" i="48"/>
  <c r="S24" i="48"/>
  <c r="R24" i="48"/>
  <c r="Q24" i="48"/>
  <c r="AA28" i="48" s="1"/>
  <c r="AB28" i="48" s="1"/>
  <c r="K24" i="48"/>
  <c r="J24" i="48"/>
  <c r="I24" i="48"/>
  <c r="H24" i="48"/>
  <c r="L24" i="48" s="1"/>
  <c r="M24" i="48" s="1"/>
  <c r="G24" i="48"/>
  <c r="F24" i="48"/>
  <c r="E24" i="48"/>
  <c r="D24" i="48"/>
  <c r="C24" i="48"/>
  <c r="B24" i="48"/>
  <c r="L28" i="48" s="1"/>
  <c r="M28" i="48" s="1"/>
  <c r="AB21" i="48"/>
  <c r="AA21" i="48"/>
  <c r="M21" i="48"/>
  <c r="L21" i="48"/>
  <c r="AB17" i="48"/>
  <c r="AA17" i="48"/>
  <c r="M17" i="48"/>
  <c r="L17" i="48"/>
  <c r="AB16" i="48"/>
  <c r="AA16" i="48"/>
  <c r="M16" i="48"/>
  <c r="L16" i="48"/>
  <c r="AB12" i="48"/>
  <c r="AA12" i="48"/>
  <c r="M12" i="48"/>
  <c r="L12" i="48"/>
  <c r="AB11" i="48"/>
  <c r="AA11" i="48"/>
  <c r="M11" i="48"/>
  <c r="L11" i="48"/>
  <c r="AB10" i="48"/>
  <c r="AA10" i="48"/>
  <c r="M10" i="48"/>
  <c r="L10" i="48"/>
  <c r="AB9" i="48"/>
  <c r="AA9" i="48"/>
  <c r="M9" i="48"/>
  <c r="L9" i="48"/>
  <c r="AB8" i="48"/>
  <c r="AA8" i="48"/>
  <c r="M8" i="48"/>
  <c r="L8" i="48"/>
  <c r="Z26" i="47"/>
  <c r="Y26" i="47"/>
  <c r="X26" i="47"/>
  <c r="W26" i="47"/>
  <c r="V26" i="47"/>
  <c r="U26" i="47"/>
  <c r="T26" i="47"/>
  <c r="S26" i="47"/>
  <c r="R26" i="47"/>
  <c r="Q26" i="47"/>
  <c r="AA26" i="47" s="1"/>
  <c r="AB26" i="47" s="1"/>
  <c r="K26" i="47"/>
  <c r="L26" i="47" s="1"/>
  <c r="M26" i="47" s="1"/>
  <c r="J26" i="47"/>
  <c r="I26" i="47"/>
  <c r="H26" i="47"/>
  <c r="G26" i="47"/>
  <c r="F26" i="47"/>
  <c r="E26" i="47"/>
  <c r="D26" i="47"/>
  <c r="C26" i="47"/>
  <c r="B26" i="47"/>
  <c r="Z25" i="47"/>
  <c r="Y25" i="47"/>
  <c r="X25" i="47"/>
  <c r="W25" i="47"/>
  <c r="V25" i="47"/>
  <c r="U25" i="47"/>
  <c r="T25" i="47"/>
  <c r="S25" i="47"/>
  <c r="R25" i="47"/>
  <c r="Q25" i="47"/>
  <c r="AA25" i="47" s="1"/>
  <c r="AB25" i="47" s="1"/>
  <c r="K25" i="47"/>
  <c r="J25" i="47"/>
  <c r="I25" i="47"/>
  <c r="H25" i="47"/>
  <c r="G25" i="47"/>
  <c r="F25" i="47"/>
  <c r="E25" i="47"/>
  <c r="D25" i="47"/>
  <c r="C25" i="47"/>
  <c r="B25" i="47"/>
  <c r="Z24" i="47"/>
  <c r="Y24" i="47"/>
  <c r="X24" i="47"/>
  <c r="W24" i="47"/>
  <c r="V24" i="47"/>
  <c r="U24" i="47"/>
  <c r="T24" i="47"/>
  <c r="AA24" i="47" s="1"/>
  <c r="AB24" i="47" s="1"/>
  <c r="S24" i="47"/>
  <c r="R24" i="47"/>
  <c r="Q24" i="47"/>
  <c r="AA28" i="47" s="1"/>
  <c r="AB28" i="47" s="1"/>
  <c r="K24" i="47"/>
  <c r="J24" i="47"/>
  <c r="I24" i="47"/>
  <c r="H24" i="47"/>
  <c r="G24" i="47"/>
  <c r="F24" i="47"/>
  <c r="E24" i="47"/>
  <c r="D24" i="47"/>
  <c r="C24" i="47"/>
  <c r="L24" i="47" s="1"/>
  <c r="M24" i="47" s="1"/>
  <c r="B24" i="47"/>
  <c r="AB21" i="47"/>
  <c r="AA21" i="47"/>
  <c r="M21" i="47"/>
  <c r="L21" i="47"/>
  <c r="AB17" i="47"/>
  <c r="AA17" i="47"/>
  <c r="M17" i="47"/>
  <c r="L17" i="47"/>
  <c r="AB16" i="47"/>
  <c r="AA16" i="47"/>
  <c r="M16" i="47"/>
  <c r="L16" i="47"/>
  <c r="AB12" i="47"/>
  <c r="AA12" i="47"/>
  <c r="M12" i="47"/>
  <c r="L12" i="47"/>
  <c r="AB11" i="47"/>
  <c r="AA11" i="47"/>
  <c r="M11" i="47"/>
  <c r="L11" i="47"/>
  <c r="AB10" i="47"/>
  <c r="AA10" i="47"/>
  <c r="M10" i="47"/>
  <c r="L10" i="47"/>
  <c r="AB9" i="47"/>
  <c r="AA9" i="47"/>
  <c r="M9" i="47"/>
  <c r="L9" i="47"/>
  <c r="AB8" i="47"/>
  <c r="AA8" i="47"/>
  <c r="M8" i="47"/>
  <c r="L8" i="47"/>
  <c r="Z26" i="46"/>
  <c r="Y26" i="46"/>
  <c r="X26" i="46"/>
  <c r="W26" i="46"/>
  <c r="V26" i="46"/>
  <c r="U26" i="46"/>
  <c r="T26" i="46"/>
  <c r="S26" i="46"/>
  <c r="R26" i="46"/>
  <c r="Q26" i="46"/>
  <c r="AA26" i="46" s="1"/>
  <c r="AB26" i="46" s="1"/>
  <c r="K26" i="46"/>
  <c r="J26" i="46"/>
  <c r="I26" i="46"/>
  <c r="H26" i="46"/>
  <c r="G26" i="46"/>
  <c r="F26" i="46"/>
  <c r="E26" i="46"/>
  <c r="D26" i="46"/>
  <c r="C26" i="46"/>
  <c r="B26" i="46"/>
  <c r="L26" i="46" s="1"/>
  <c r="M26" i="46" s="1"/>
  <c r="Z25" i="46"/>
  <c r="Y25" i="46"/>
  <c r="X25" i="46"/>
  <c r="W25" i="46"/>
  <c r="V25" i="46"/>
  <c r="U25" i="46"/>
  <c r="T25" i="46"/>
  <c r="S25" i="46"/>
  <c r="R25" i="46"/>
  <c r="Q25" i="46"/>
  <c r="AA25" i="46" s="1"/>
  <c r="AB25" i="46" s="1"/>
  <c r="K25" i="46"/>
  <c r="J25" i="46"/>
  <c r="I25" i="46"/>
  <c r="H25" i="46"/>
  <c r="G25" i="46"/>
  <c r="F25" i="46"/>
  <c r="E25" i="46"/>
  <c r="D25" i="46"/>
  <c r="C25" i="46"/>
  <c r="B25" i="46"/>
  <c r="Z24" i="46"/>
  <c r="Y24" i="46"/>
  <c r="X24" i="46"/>
  <c r="W24" i="46"/>
  <c r="V24" i="46"/>
  <c r="U24" i="46"/>
  <c r="T24" i="46"/>
  <c r="S24" i="46"/>
  <c r="R24" i="46"/>
  <c r="Q24" i="46"/>
  <c r="K24" i="46"/>
  <c r="J24" i="46"/>
  <c r="I24" i="46"/>
  <c r="H24" i="46"/>
  <c r="G24" i="46"/>
  <c r="F24" i="46"/>
  <c r="E24" i="46"/>
  <c r="D24" i="46"/>
  <c r="C24" i="46"/>
  <c r="B24" i="46"/>
  <c r="AB21" i="46"/>
  <c r="AA21" i="46"/>
  <c r="M21" i="46"/>
  <c r="L21" i="46"/>
  <c r="AB17" i="46"/>
  <c r="AA17" i="46"/>
  <c r="M17" i="46"/>
  <c r="L17" i="46"/>
  <c r="AB16" i="46"/>
  <c r="AA16" i="46"/>
  <c r="M16" i="46"/>
  <c r="L16" i="46"/>
  <c r="AB12" i="46"/>
  <c r="AA12" i="46"/>
  <c r="M12" i="46"/>
  <c r="L12" i="46"/>
  <c r="AB11" i="46"/>
  <c r="AA11" i="46"/>
  <c r="M11" i="46"/>
  <c r="L11" i="46"/>
  <c r="AB10" i="46"/>
  <c r="AA10" i="46"/>
  <c r="M10" i="46"/>
  <c r="L10" i="46"/>
  <c r="AB9" i="46"/>
  <c r="AA9" i="46"/>
  <c r="M9" i="46"/>
  <c r="L9" i="46"/>
  <c r="AB8" i="46"/>
  <c r="AA8" i="46"/>
  <c r="M8" i="46"/>
  <c r="L8" i="46"/>
  <c r="Z26" i="45"/>
  <c r="Y26" i="45"/>
  <c r="X26" i="45"/>
  <c r="W26" i="45"/>
  <c r="V26" i="45"/>
  <c r="U26" i="45"/>
  <c r="T26" i="45"/>
  <c r="S26" i="45"/>
  <c r="R26" i="45"/>
  <c r="Q26" i="45"/>
  <c r="AA26" i="45" s="1"/>
  <c r="AB26" i="45" s="1"/>
  <c r="K26" i="45"/>
  <c r="J26" i="45"/>
  <c r="I26" i="45"/>
  <c r="H26" i="45"/>
  <c r="G26" i="45"/>
  <c r="F26" i="45"/>
  <c r="E26" i="45"/>
  <c r="D26" i="45"/>
  <c r="C26" i="45"/>
  <c r="B26" i="45"/>
  <c r="L26" i="45" s="1"/>
  <c r="M26" i="45" s="1"/>
  <c r="Z25" i="45"/>
  <c r="Y25" i="45"/>
  <c r="X25" i="45"/>
  <c r="W25" i="45"/>
  <c r="V25" i="45"/>
  <c r="U25" i="45"/>
  <c r="T25" i="45"/>
  <c r="S25" i="45"/>
  <c r="R25" i="45"/>
  <c r="Q25" i="45"/>
  <c r="AA25" i="45" s="1"/>
  <c r="AB25" i="45" s="1"/>
  <c r="K25" i="45"/>
  <c r="J25" i="45"/>
  <c r="I25" i="45"/>
  <c r="H25" i="45"/>
  <c r="G25" i="45"/>
  <c r="F25" i="45"/>
  <c r="E25" i="45"/>
  <c r="D25" i="45"/>
  <c r="C25" i="45"/>
  <c r="B25" i="45"/>
  <c r="Z24" i="45"/>
  <c r="Y24" i="45"/>
  <c r="X24" i="45"/>
  <c r="W24" i="45"/>
  <c r="V24" i="45"/>
  <c r="U24" i="45"/>
  <c r="T24" i="45"/>
  <c r="S24" i="45"/>
  <c r="R24" i="45"/>
  <c r="Q24" i="45"/>
  <c r="AA28" i="45" s="1"/>
  <c r="AB28" i="45" s="1"/>
  <c r="K24" i="45"/>
  <c r="J24" i="45"/>
  <c r="I24" i="45"/>
  <c r="H24" i="45"/>
  <c r="L24" i="45" s="1"/>
  <c r="M24" i="45" s="1"/>
  <c r="G24" i="45"/>
  <c r="F24" i="45"/>
  <c r="E24" i="45"/>
  <c r="D24" i="45"/>
  <c r="C24" i="45"/>
  <c r="B24" i="45"/>
  <c r="L28" i="45" s="1"/>
  <c r="M28" i="45" s="1"/>
  <c r="AB21" i="45"/>
  <c r="AA21" i="45"/>
  <c r="M21" i="45"/>
  <c r="L21" i="45"/>
  <c r="AB17" i="45"/>
  <c r="AA17" i="45"/>
  <c r="M17" i="45"/>
  <c r="L17" i="45"/>
  <c r="AB16" i="45"/>
  <c r="AA16" i="45"/>
  <c r="M16" i="45"/>
  <c r="L16" i="45"/>
  <c r="AB12" i="45"/>
  <c r="AA12" i="45"/>
  <c r="M12" i="45"/>
  <c r="L12" i="45"/>
  <c r="AB11" i="45"/>
  <c r="AA11" i="45"/>
  <c r="M11" i="45"/>
  <c r="L11" i="45"/>
  <c r="AB10" i="45"/>
  <c r="AA10" i="45"/>
  <c r="M10" i="45"/>
  <c r="L10" i="45"/>
  <c r="AB9" i="45"/>
  <c r="AA9" i="45"/>
  <c r="M9" i="45"/>
  <c r="L9" i="45"/>
  <c r="AB8" i="45"/>
  <c r="AA8" i="45"/>
  <c r="M8" i="45"/>
  <c r="L8" i="45"/>
  <c r="Z26" i="44"/>
  <c r="Y26" i="44"/>
  <c r="X26" i="44"/>
  <c r="W26" i="44"/>
  <c r="V26" i="44"/>
  <c r="U26" i="44"/>
  <c r="T26" i="44"/>
  <c r="S26" i="44"/>
  <c r="AA26" i="44" s="1"/>
  <c r="AB26" i="44" s="1"/>
  <c r="R26" i="44"/>
  <c r="Q26" i="44"/>
  <c r="K26" i="44"/>
  <c r="J26" i="44"/>
  <c r="I26" i="44"/>
  <c r="H26" i="44"/>
  <c r="G26" i="44"/>
  <c r="F26" i="44"/>
  <c r="E26" i="44"/>
  <c r="D26" i="44"/>
  <c r="C26" i="44"/>
  <c r="B26" i="44"/>
  <c r="L26" i="44" s="1"/>
  <c r="M26" i="44" s="1"/>
  <c r="Z25" i="44"/>
  <c r="Y25" i="44"/>
  <c r="X25" i="44"/>
  <c r="W25" i="44"/>
  <c r="V25" i="44"/>
  <c r="U25" i="44"/>
  <c r="T25" i="44"/>
  <c r="S25" i="44"/>
  <c r="R25" i="44"/>
  <c r="Q25" i="44"/>
  <c r="AA25" i="44" s="1"/>
  <c r="AB25" i="44" s="1"/>
  <c r="K25" i="44"/>
  <c r="J25" i="44"/>
  <c r="I25" i="44"/>
  <c r="H25" i="44"/>
  <c r="G25" i="44"/>
  <c r="F25" i="44"/>
  <c r="E25" i="44"/>
  <c r="D25" i="44"/>
  <c r="C25" i="44"/>
  <c r="B25" i="44"/>
  <c r="Z24" i="44"/>
  <c r="Y24" i="44"/>
  <c r="X24" i="44"/>
  <c r="W24" i="44"/>
  <c r="V24" i="44"/>
  <c r="U24" i="44"/>
  <c r="T24" i="44"/>
  <c r="S24" i="44"/>
  <c r="R24" i="44"/>
  <c r="Q24" i="44"/>
  <c r="AA28" i="44" s="1"/>
  <c r="AB28" i="44" s="1"/>
  <c r="K24" i="44"/>
  <c r="J24" i="44"/>
  <c r="I24" i="44"/>
  <c r="H24" i="44"/>
  <c r="G24" i="44"/>
  <c r="F24" i="44"/>
  <c r="E24" i="44"/>
  <c r="D24" i="44"/>
  <c r="C24" i="44"/>
  <c r="B24" i="44"/>
  <c r="AB21" i="44"/>
  <c r="AA21" i="44"/>
  <c r="M21" i="44"/>
  <c r="L21" i="44"/>
  <c r="AB17" i="44"/>
  <c r="AA17" i="44"/>
  <c r="M17" i="44"/>
  <c r="L17" i="44"/>
  <c r="AB16" i="44"/>
  <c r="AA16" i="44"/>
  <c r="M16" i="44"/>
  <c r="L16" i="44"/>
  <c r="AB12" i="44"/>
  <c r="AA12" i="44"/>
  <c r="M12" i="44"/>
  <c r="L12" i="44"/>
  <c r="AB11" i="44"/>
  <c r="AA11" i="44"/>
  <c r="M11" i="44"/>
  <c r="L11" i="44"/>
  <c r="AB10" i="44"/>
  <c r="AA10" i="44"/>
  <c r="M10" i="44"/>
  <c r="L10" i="44"/>
  <c r="AB9" i="44"/>
  <c r="AA9" i="44"/>
  <c r="M9" i="44"/>
  <c r="L9" i="44"/>
  <c r="AB8" i="44"/>
  <c r="AA8" i="44"/>
  <c r="M8" i="44"/>
  <c r="L8" i="44"/>
  <c r="Z26" i="43"/>
  <c r="Y26" i="43"/>
  <c r="X26" i="43"/>
  <c r="W26" i="43"/>
  <c r="V26" i="43"/>
  <c r="U26" i="43"/>
  <c r="T26" i="43"/>
  <c r="S26" i="43"/>
  <c r="R26" i="43"/>
  <c r="Q26" i="43"/>
  <c r="AA26" i="43" s="1"/>
  <c r="AB26" i="43" s="1"/>
  <c r="K26" i="43"/>
  <c r="J26" i="43"/>
  <c r="I26" i="43"/>
  <c r="H26" i="43"/>
  <c r="G26" i="43"/>
  <c r="F26" i="43"/>
  <c r="E26" i="43"/>
  <c r="D26" i="43"/>
  <c r="C26" i="43"/>
  <c r="B26" i="43"/>
  <c r="L26" i="43" s="1"/>
  <c r="M26" i="43" s="1"/>
  <c r="Z25" i="43"/>
  <c r="Y25" i="43"/>
  <c r="X25" i="43"/>
  <c r="W25" i="43"/>
  <c r="V25" i="43"/>
  <c r="U25" i="43"/>
  <c r="T25" i="43"/>
  <c r="S25" i="43"/>
  <c r="R25" i="43"/>
  <c r="Q25" i="43"/>
  <c r="AA25" i="43" s="1"/>
  <c r="AB25" i="43" s="1"/>
  <c r="K25" i="43"/>
  <c r="J25" i="43"/>
  <c r="I25" i="43"/>
  <c r="H25" i="43"/>
  <c r="G25" i="43"/>
  <c r="F25" i="43"/>
  <c r="E25" i="43"/>
  <c r="D25" i="43"/>
  <c r="C25" i="43"/>
  <c r="B25" i="43"/>
  <c r="Z24" i="43"/>
  <c r="Y24" i="43"/>
  <c r="X24" i="43"/>
  <c r="W24" i="43"/>
  <c r="V24" i="43"/>
  <c r="U24" i="43"/>
  <c r="T24" i="43"/>
  <c r="AA24" i="43" s="1"/>
  <c r="AB24" i="43" s="1"/>
  <c r="S24" i="43"/>
  <c r="R24" i="43"/>
  <c r="Q24" i="43"/>
  <c r="AA28" i="43" s="1"/>
  <c r="AB28" i="43" s="1"/>
  <c r="K24" i="43"/>
  <c r="J24" i="43"/>
  <c r="I24" i="43"/>
  <c r="H24" i="43"/>
  <c r="G24" i="43"/>
  <c r="F24" i="43"/>
  <c r="E24" i="43"/>
  <c r="D24" i="43"/>
  <c r="C24" i="43"/>
  <c r="L28" i="43" s="1"/>
  <c r="M28" i="43" s="1"/>
  <c r="B24" i="43"/>
  <c r="AB21" i="43"/>
  <c r="AA21" i="43"/>
  <c r="M21" i="43"/>
  <c r="L21" i="43"/>
  <c r="AB17" i="43"/>
  <c r="AA17" i="43"/>
  <c r="M17" i="43"/>
  <c r="L17" i="43"/>
  <c r="AB16" i="43"/>
  <c r="AA16" i="43"/>
  <c r="M16" i="43"/>
  <c r="L16" i="43"/>
  <c r="AB12" i="43"/>
  <c r="AA12" i="43"/>
  <c r="M12" i="43"/>
  <c r="L12" i="43"/>
  <c r="AB11" i="43"/>
  <c r="AA11" i="43"/>
  <c r="M11" i="43"/>
  <c r="L11" i="43"/>
  <c r="AB10" i="43"/>
  <c r="AA10" i="43"/>
  <c r="M10" i="43"/>
  <c r="L10" i="43"/>
  <c r="AB9" i="43"/>
  <c r="AA9" i="43"/>
  <c r="M9" i="43"/>
  <c r="L9" i="43"/>
  <c r="AB8" i="43"/>
  <c r="AA8" i="43"/>
  <c r="M8" i="43"/>
  <c r="L8" i="43"/>
  <c r="Z26" i="42"/>
  <c r="Y26" i="42"/>
  <c r="X26" i="42"/>
  <c r="W26" i="42"/>
  <c r="V26" i="42"/>
  <c r="U26" i="42"/>
  <c r="T26" i="42"/>
  <c r="S26" i="42"/>
  <c r="R26" i="42"/>
  <c r="Q26" i="42"/>
  <c r="AA26" i="42" s="1"/>
  <c r="AB26" i="42" s="1"/>
  <c r="K26" i="42"/>
  <c r="J26" i="42"/>
  <c r="I26" i="42"/>
  <c r="H26" i="42"/>
  <c r="G26" i="42"/>
  <c r="F26" i="42"/>
  <c r="E26" i="42"/>
  <c r="D26" i="42"/>
  <c r="C26" i="42"/>
  <c r="B26" i="42"/>
  <c r="L26" i="42" s="1"/>
  <c r="M26" i="42" s="1"/>
  <c r="Z25" i="42"/>
  <c r="Y25" i="42"/>
  <c r="X25" i="42"/>
  <c r="W25" i="42"/>
  <c r="V25" i="42"/>
  <c r="U25" i="42"/>
  <c r="T25" i="42"/>
  <c r="S25" i="42"/>
  <c r="R25" i="42"/>
  <c r="Q25" i="42"/>
  <c r="AA25" i="42" s="1"/>
  <c r="AB25" i="42" s="1"/>
  <c r="K25" i="42"/>
  <c r="J25" i="42"/>
  <c r="I25" i="42"/>
  <c r="H25" i="42"/>
  <c r="G25" i="42"/>
  <c r="F25" i="42"/>
  <c r="E25" i="42"/>
  <c r="D25" i="42"/>
  <c r="C25" i="42"/>
  <c r="B25" i="42"/>
  <c r="Z24" i="42"/>
  <c r="Y24" i="42"/>
  <c r="X24" i="42"/>
  <c r="W24" i="42"/>
  <c r="V24" i="42"/>
  <c r="U24" i="42"/>
  <c r="T24" i="42"/>
  <c r="AA28" i="42" s="1"/>
  <c r="AB28" i="42" s="1"/>
  <c r="S24" i="42"/>
  <c r="R24" i="42"/>
  <c r="Q24" i="42"/>
  <c r="K24" i="42"/>
  <c r="J24" i="42"/>
  <c r="I24" i="42"/>
  <c r="H24" i="42"/>
  <c r="G24" i="42"/>
  <c r="F24" i="42"/>
  <c r="E24" i="42"/>
  <c r="D24" i="42"/>
  <c r="C24" i="42"/>
  <c r="L28" i="42" s="1"/>
  <c r="M28" i="42" s="1"/>
  <c r="B24" i="42"/>
  <c r="AB21" i="42"/>
  <c r="AA21" i="42"/>
  <c r="M21" i="42"/>
  <c r="L21" i="42"/>
  <c r="AB17" i="42"/>
  <c r="AA17" i="42"/>
  <c r="M17" i="42"/>
  <c r="L17" i="42"/>
  <c r="AB16" i="42"/>
  <c r="AA16" i="42"/>
  <c r="M16" i="42"/>
  <c r="L16" i="42"/>
  <c r="AB12" i="42"/>
  <c r="AA12" i="42"/>
  <c r="M12" i="42"/>
  <c r="L12" i="42"/>
  <c r="AB11" i="42"/>
  <c r="AA11" i="42"/>
  <c r="M11" i="42"/>
  <c r="L11" i="42"/>
  <c r="AB10" i="42"/>
  <c r="AA10" i="42"/>
  <c r="M10" i="42"/>
  <c r="L10" i="42"/>
  <c r="AB9" i="42"/>
  <c r="AA9" i="42"/>
  <c r="M9" i="42"/>
  <c r="L9" i="42"/>
  <c r="AB8" i="42"/>
  <c r="AA8" i="42"/>
  <c r="M8" i="42"/>
  <c r="L8" i="42"/>
  <c r="Z26" i="41"/>
  <c r="Y26" i="41"/>
  <c r="X26" i="41"/>
  <c r="W26" i="41"/>
  <c r="V26" i="41"/>
  <c r="U26" i="41"/>
  <c r="T26" i="41"/>
  <c r="S26" i="41"/>
  <c r="R26" i="41"/>
  <c r="Q26" i="41"/>
  <c r="AA26" i="41" s="1"/>
  <c r="AB26" i="41" s="1"/>
  <c r="K26" i="41"/>
  <c r="J26" i="41"/>
  <c r="I26" i="41"/>
  <c r="H26" i="41"/>
  <c r="G26" i="41"/>
  <c r="F26" i="41"/>
  <c r="E26" i="41"/>
  <c r="D26" i="41"/>
  <c r="C26" i="41"/>
  <c r="B26" i="41"/>
  <c r="L26" i="41" s="1"/>
  <c r="M26" i="41" s="1"/>
  <c r="Z25" i="41"/>
  <c r="Y25" i="41"/>
  <c r="X25" i="41"/>
  <c r="W25" i="41"/>
  <c r="V25" i="41"/>
  <c r="U25" i="41"/>
  <c r="T25" i="41"/>
  <c r="S25" i="41"/>
  <c r="R25" i="41"/>
  <c r="Q25" i="41"/>
  <c r="AA25" i="41" s="1"/>
  <c r="AB25" i="41" s="1"/>
  <c r="K25" i="41"/>
  <c r="J25" i="41"/>
  <c r="I25" i="41"/>
  <c r="H25" i="41"/>
  <c r="G25" i="41"/>
  <c r="F25" i="41"/>
  <c r="E25" i="41"/>
  <c r="D25" i="41"/>
  <c r="C25" i="41"/>
  <c r="B25" i="41"/>
  <c r="Z24" i="41"/>
  <c r="Y24" i="41"/>
  <c r="X24" i="41"/>
  <c r="AA24" i="41" s="1"/>
  <c r="AB24" i="41" s="1"/>
  <c r="W24" i="41"/>
  <c r="V24" i="41"/>
  <c r="U24" i="41"/>
  <c r="T24" i="41"/>
  <c r="S24" i="41"/>
  <c r="R24" i="41"/>
  <c r="Q24" i="41"/>
  <c r="AA28" i="41" s="1"/>
  <c r="AB28" i="41" s="1"/>
  <c r="K24" i="41"/>
  <c r="J24" i="41"/>
  <c r="I24" i="41"/>
  <c r="H24" i="41"/>
  <c r="G24" i="41"/>
  <c r="L24" i="41" s="1"/>
  <c r="M24" i="41" s="1"/>
  <c r="F24" i="41"/>
  <c r="E24" i="41"/>
  <c r="D24" i="41"/>
  <c r="C24" i="41"/>
  <c r="B24" i="41"/>
  <c r="L28" i="41" s="1"/>
  <c r="M28" i="41" s="1"/>
  <c r="AB21" i="41"/>
  <c r="AA21" i="41"/>
  <c r="M21" i="41"/>
  <c r="L21" i="41"/>
  <c r="AB17" i="41"/>
  <c r="AA17" i="41"/>
  <c r="M17" i="41"/>
  <c r="L17" i="41"/>
  <c r="AB16" i="41"/>
  <c r="AA16" i="41"/>
  <c r="M16" i="41"/>
  <c r="L16" i="41"/>
  <c r="AB12" i="41"/>
  <c r="AA12" i="41"/>
  <c r="M12" i="41"/>
  <c r="L12" i="41"/>
  <c r="AB11" i="41"/>
  <c r="AA11" i="41"/>
  <c r="M11" i="41"/>
  <c r="L11" i="41"/>
  <c r="AB10" i="41"/>
  <c r="AA10" i="41"/>
  <c r="M10" i="41"/>
  <c r="L10" i="41"/>
  <c r="AB9" i="41"/>
  <c r="AA9" i="41"/>
  <c r="M9" i="41"/>
  <c r="L9" i="41"/>
  <c r="AB8" i="41"/>
  <c r="AA8" i="41"/>
  <c r="M8" i="41"/>
  <c r="L8" i="41"/>
  <c r="Z26" i="40"/>
  <c r="Y26" i="40"/>
  <c r="X26" i="40"/>
  <c r="W26" i="40"/>
  <c r="V26" i="40"/>
  <c r="U26" i="40"/>
  <c r="T26" i="40"/>
  <c r="S26" i="40"/>
  <c r="R26" i="40"/>
  <c r="Q26" i="40"/>
  <c r="K26" i="40"/>
  <c r="J26" i="40"/>
  <c r="I26" i="40"/>
  <c r="H26" i="40"/>
  <c r="G26" i="40"/>
  <c r="F26" i="40"/>
  <c r="E26" i="40"/>
  <c r="D26" i="40"/>
  <c r="C26" i="40"/>
  <c r="B26" i="40"/>
  <c r="L26" i="40" s="1"/>
  <c r="M26" i="40" s="1"/>
  <c r="Z25" i="40"/>
  <c r="Y25" i="40"/>
  <c r="X25" i="40"/>
  <c r="W25" i="40"/>
  <c r="V25" i="40"/>
  <c r="U25" i="40"/>
  <c r="T25" i="40"/>
  <c r="S25" i="40"/>
  <c r="R25" i="40"/>
  <c r="Q25" i="40"/>
  <c r="AA25" i="40" s="1"/>
  <c r="AB25" i="40" s="1"/>
  <c r="K25" i="40"/>
  <c r="J25" i="40"/>
  <c r="I25" i="40"/>
  <c r="H25" i="40"/>
  <c r="G25" i="40"/>
  <c r="F25" i="40"/>
  <c r="E25" i="40"/>
  <c r="D25" i="40"/>
  <c r="L25" i="40" s="1"/>
  <c r="M25" i="40" s="1"/>
  <c r="C25" i="40"/>
  <c r="B25" i="40"/>
  <c r="Z24" i="40"/>
  <c r="Y24" i="40"/>
  <c r="X24" i="40"/>
  <c r="W24" i="40"/>
  <c r="V24" i="40"/>
  <c r="U24" i="40"/>
  <c r="T24" i="40"/>
  <c r="S24" i="40"/>
  <c r="R24" i="40"/>
  <c r="Q24" i="40"/>
  <c r="K24" i="40"/>
  <c r="J24" i="40"/>
  <c r="I24" i="40"/>
  <c r="H24" i="40"/>
  <c r="G24" i="40"/>
  <c r="F24" i="40"/>
  <c r="E24" i="40"/>
  <c r="D24" i="40"/>
  <c r="C24" i="40"/>
  <c r="L28" i="40" s="1"/>
  <c r="M28" i="40" s="1"/>
  <c r="B24" i="40"/>
  <c r="AB21" i="40"/>
  <c r="AA21" i="40"/>
  <c r="M21" i="40"/>
  <c r="L21" i="40"/>
  <c r="AB17" i="40"/>
  <c r="AA17" i="40"/>
  <c r="M17" i="40"/>
  <c r="L17" i="40"/>
  <c r="AB16" i="40"/>
  <c r="AA16" i="40"/>
  <c r="M16" i="40"/>
  <c r="L16" i="40"/>
  <c r="AB12" i="40"/>
  <c r="AA12" i="40"/>
  <c r="M12" i="40"/>
  <c r="L12" i="40"/>
  <c r="AB11" i="40"/>
  <c r="AA11" i="40"/>
  <c r="M11" i="40"/>
  <c r="L11" i="40"/>
  <c r="AB10" i="40"/>
  <c r="AA10" i="40"/>
  <c r="M10" i="40"/>
  <c r="L10" i="40"/>
  <c r="AB9" i="40"/>
  <c r="AA9" i="40"/>
  <c r="M9" i="40"/>
  <c r="L9" i="40"/>
  <c r="AB8" i="40"/>
  <c r="AA8" i="40"/>
  <c r="M8" i="40"/>
  <c r="L8" i="40"/>
  <c r="Z26" i="39"/>
  <c r="Y26" i="39"/>
  <c r="X26" i="39"/>
  <c r="W26" i="39"/>
  <c r="V26" i="39"/>
  <c r="U26" i="39"/>
  <c r="T26" i="39"/>
  <c r="S26" i="39"/>
  <c r="R26" i="39"/>
  <c r="Q26" i="39"/>
  <c r="AA26" i="39" s="1"/>
  <c r="AB26" i="39" s="1"/>
  <c r="K26" i="39"/>
  <c r="J26" i="39"/>
  <c r="I26" i="39"/>
  <c r="H26" i="39"/>
  <c r="G26" i="39"/>
  <c r="F26" i="39"/>
  <c r="E26" i="39"/>
  <c r="D26" i="39"/>
  <c r="C26" i="39"/>
  <c r="B26" i="39"/>
  <c r="L26" i="39" s="1"/>
  <c r="M26" i="39" s="1"/>
  <c r="Z25" i="39"/>
  <c r="Y25" i="39"/>
  <c r="X25" i="39"/>
  <c r="W25" i="39"/>
  <c r="V25" i="39"/>
  <c r="U25" i="39"/>
  <c r="T25" i="39"/>
  <c r="S25" i="39"/>
  <c r="R25" i="39"/>
  <c r="Q25" i="39"/>
  <c r="AA25" i="39" s="1"/>
  <c r="AB25" i="39" s="1"/>
  <c r="K25" i="39"/>
  <c r="J25" i="39"/>
  <c r="I25" i="39"/>
  <c r="H25" i="39"/>
  <c r="G25" i="39"/>
  <c r="F25" i="39"/>
  <c r="E25" i="39"/>
  <c r="D25" i="39"/>
  <c r="C25" i="39"/>
  <c r="B25" i="39"/>
  <c r="Z24" i="39"/>
  <c r="Y24" i="39"/>
  <c r="X24" i="39"/>
  <c r="W24" i="39"/>
  <c r="V24" i="39"/>
  <c r="U24" i="39"/>
  <c r="T24" i="39"/>
  <c r="S24" i="39"/>
  <c r="R24" i="39"/>
  <c r="Q24" i="39"/>
  <c r="AA28" i="39" s="1"/>
  <c r="AB28" i="39" s="1"/>
  <c r="K24" i="39"/>
  <c r="J24" i="39"/>
  <c r="I24" i="39"/>
  <c r="H24" i="39"/>
  <c r="G24" i="39"/>
  <c r="F24" i="39"/>
  <c r="E24" i="39"/>
  <c r="D24" i="39"/>
  <c r="C24" i="39"/>
  <c r="L24" i="39" s="1"/>
  <c r="M24" i="39" s="1"/>
  <c r="B24" i="39"/>
  <c r="L28" i="39" s="1"/>
  <c r="M28" i="39" s="1"/>
  <c r="AB21" i="39"/>
  <c r="AA21" i="39"/>
  <c r="M21" i="39"/>
  <c r="L21" i="39"/>
  <c r="AB17" i="39"/>
  <c r="AA17" i="39"/>
  <c r="M17" i="39"/>
  <c r="L17" i="39"/>
  <c r="AB16" i="39"/>
  <c r="AA16" i="39"/>
  <c r="M16" i="39"/>
  <c r="L16" i="39"/>
  <c r="AB12" i="39"/>
  <c r="AA12" i="39"/>
  <c r="M12" i="39"/>
  <c r="L12" i="39"/>
  <c r="AB11" i="39"/>
  <c r="AA11" i="39"/>
  <c r="M11" i="39"/>
  <c r="L11" i="39"/>
  <c r="AB10" i="39"/>
  <c r="AA10" i="39"/>
  <c r="M10" i="39"/>
  <c r="L10" i="39"/>
  <c r="AB9" i="39"/>
  <c r="AA9" i="39"/>
  <c r="M9" i="39"/>
  <c r="L9" i="39"/>
  <c r="AB8" i="39"/>
  <c r="AA8" i="39"/>
  <c r="M8" i="39"/>
  <c r="L8" i="39"/>
  <c r="Z26" i="38"/>
  <c r="Y26" i="38"/>
  <c r="X26" i="38"/>
  <c r="W26" i="38"/>
  <c r="V26" i="38"/>
  <c r="U26" i="38"/>
  <c r="T26" i="38"/>
  <c r="S26" i="38"/>
  <c r="R26" i="38"/>
  <c r="Q26" i="38"/>
  <c r="AA26" i="38" s="1"/>
  <c r="AB26" i="38" s="1"/>
  <c r="K26" i="38"/>
  <c r="L26" i="38" s="1"/>
  <c r="M26" i="38" s="1"/>
  <c r="J26" i="38"/>
  <c r="I26" i="38"/>
  <c r="H26" i="38"/>
  <c r="G26" i="38"/>
  <c r="F26" i="38"/>
  <c r="E26" i="38"/>
  <c r="D26" i="38"/>
  <c r="C26" i="38"/>
  <c r="B26" i="38"/>
  <c r="Z25" i="38"/>
  <c r="Y25" i="38"/>
  <c r="X25" i="38"/>
  <c r="W25" i="38"/>
  <c r="V25" i="38"/>
  <c r="U25" i="38"/>
  <c r="T25" i="38"/>
  <c r="S25" i="38"/>
  <c r="R25" i="38"/>
  <c r="Q25" i="38"/>
  <c r="AA25" i="38" s="1"/>
  <c r="AB25" i="38" s="1"/>
  <c r="K25" i="38"/>
  <c r="J25" i="38"/>
  <c r="I25" i="38"/>
  <c r="H25" i="38"/>
  <c r="G25" i="38"/>
  <c r="L25" i="38" s="1"/>
  <c r="M25" i="38" s="1"/>
  <c r="F25" i="38"/>
  <c r="E25" i="38"/>
  <c r="D25" i="38"/>
  <c r="C25" i="38"/>
  <c r="B25" i="38"/>
  <c r="Z24" i="38"/>
  <c r="Y24" i="38"/>
  <c r="X24" i="38"/>
  <c r="W24" i="38"/>
  <c r="V24" i="38"/>
  <c r="U24" i="38"/>
  <c r="T24" i="38"/>
  <c r="S24" i="38"/>
  <c r="R24" i="38"/>
  <c r="Q24" i="38"/>
  <c r="AA28" i="38" s="1"/>
  <c r="AB28" i="38" s="1"/>
  <c r="K24" i="38"/>
  <c r="J24" i="38"/>
  <c r="I24" i="38"/>
  <c r="H24" i="38"/>
  <c r="G24" i="38"/>
  <c r="F24" i="38"/>
  <c r="E24" i="38"/>
  <c r="D24" i="38"/>
  <c r="C24" i="38"/>
  <c r="L28" i="38" s="1"/>
  <c r="M28" i="38" s="1"/>
  <c r="B24" i="38"/>
  <c r="AB21" i="38"/>
  <c r="AA21" i="38"/>
  <c r="M21" i="38"/>
  <c r="L21" i="38"/>
  <c r="AB17" i="38"/>
  <c r="AA17" i="38"/>
  <c r="M17" i="38"/>
  <c r="L17" i="38"/>
  <c r="AB16" i="38"/>
  <c r="AA16" i="38"/>
  <c r="M16" i="38"/>
  <c r="L16" i="38"/>
  <c r="AB12" i="38"/>
  <c r="AA12" i="38"/>
  <c r="M12" i="38"/>
  <c r="L12" i="38"/>
  <c r="AB11" i="38"/>
  <c r="AA11" i="38"/>
  <c r="M11" i="38"/>
  <c r="L11" i="38"/>
  <c r="AB10" i="38"/>
  <c r="AA10" i="38"/>
  <c r="M10" i="38"/>
  <c r="L10" i="38"/>
  <c r="AB9" i="38"/>
  <c r="AA9" i="38"/>
  <c r="M9" i="38"/>
  <c r="L9" i="38"/>
  <c r="AB8" i="38"/>
  <c r="AA8" i="38"/>
  <c r="M8" i="38"/>
  <c r="L8" i="38"/>
  <c r="Z26" i="37"/>
  <c r="Y26" i="37"/>
  <c r="X26" i="37"/>
  <c r="W26" i="37"/>
  <c r="V26" i="37"/>
  <c r="U26" i="37"/>
  <c r="T26" i="37"/>
  <c r="S26" i="37"/>
  <c r="R26" i="37"/>
  <c r="Q26" i="37"/>
  <c r="AA26" i="37" s="1"/>
  <c r="AB26" i="37" s="1"/>
  <c r="K26" i="37"/>
  <c r="J26" i="37"/>
  <c r="I26" i="37"/>
  <c r="H26" i="37"/>
  <c r="G26" i="37"/>
  <c r="F26" i="37"/>
  <c r="E26" i="37"/>
  <c r="D26" i="37"/>
  <c r="C26" i="37"/>
  <c r="B26" i="37"/>
  <c r="L26" i="37" s="1"/>
  <c r="M26" i="37" s="1"/>
  <c r="Z25" i="37"/>
  <c r="Y25" i="37"/>
  <c r="X25" i="37"/>
  <c r="W25" i="37"/>
  <c r="V25" i="37"/>
  <c r="U25" i="37"/>
  <c r="T25" i="37"/>
  <c r="S25" i="37"/>
  <c r="R25" i="37"/>
  <c r="Q25" i="37"/>
  <c r="AA25" i="37" s="1"/>
  <c r="AB25" i="37" s="1"/>
  <c r="K25" i="37"/>
  <c r="J25" i="37"/>
  <c r="I25" i="37"/>
  <c r="H25" i="37"/>
  <c r="G25" i="37"/>
  <c r="F25" i="37"/>
  <c r="E25" i="37"/>
  <c r="D25" i="37"/>
  <c r="C25" i="37"/>
  <c r="B25" i="37"/>
  <c r="Z24" i="37"/>
  <c r="Y24" i="37"/>
  <c r="X24" i="37"/>
  <c r="W24" i="37"/>
  <c r="V24" i="37"/>
  <c r="U24" i="37"/>
  <c r="T24" i="37"/>
  <c r="S24" i="37"/>
  <c r="R24" i="37"/>
  <c r="Q24" i="37"/>
  <c r="AA28" i="37" s="1"/>
  <c r="AB28" i="37" s="1"/>
  <c r="K24" i="37"/>
  <c r="J24" i="37"/>
  <c r="I24" i="37"/>
  <c r="H24" i="37"/>
  <c r="L24" i="37" s="1"/>
  <c r="M24" i="37" s="1"/>
  <c r="G24" i="37"/>
  <c r="F24" i="37"/>
  <c r="E24" i="37"/>
  <c r="D24" i="37"/>
  <c r="L28" i="37" s="1"/>
  <c r="M28" i="37" s="1"/>
  <c r="C24" i="37"/>
  <c r="B24" i="37"/>
  <c r="AB21" i="37"/>
  <c r="AA21" i="37"/>
  <c r="M21" i="37"/>
  <c r="L21" i="37"/>
  <c r="AB17" i="37"/>
  <c r="AA17" i="37"/>
  <c r="M17" i="37"/>
  <c r="L17" i="37"/>
  <c r="AB16" i="37"/>
  <c r="AA16" i="37"/>
  <c r="M16" i="37"/>
  <c r="L16" i="37"/>
  <c r="AB12" i="37"/>
  <c r="AA12" i="37"/>
  <c r="M12" i="37"/>
  <c r="L12" i="37"/>
  <c r="AB11" i="37"/>
  <c r="AA11" i="37"/>
  <c r="M11" i="37"/>
  <c r="L11" i="37"/>
  <c r="AB10" i="37"/>
  <c r="AA10" i="37"/>
  <c r="M10" i="37"/>
  <c r="L10" i="37"/>
  <c r="AB9" i="37"/>
  <c r="AA9" i="37"/>
  <c r="M9" i="37"/>
  <c r="L9" i="37"/>
  <c r="AB8" i="37"/>
  <c r="AA8" i="37"/>
  <c r="M8" i="37"/>
  <c r="L8" i="37"/>
  <c r="Z26" i="36"/>
  <c r="Y26" i="36"/>
  <c r="X26" i="36"/>
  <c r="W26" i="36"/>
  <c r="V26" i="36"/>
  <c r="U26" i="36"/>
  <c r="T26" i="36"/>
  <c r="S26" i="36"/>
  <c r="R26" i="36"/>
  <c r="Q26" i="36"/>
  <c r="AA26" i="36" s="1"/>
  <c r="AB26" i="36" s="1"/>
  <c r="K26" i="36"/>
  <c r="J26" i="36"/>
  <c r="I26" i="36"/>
  <c r="H26" i="36"/>
  <c r="G26" i="36"/>
  <c r="F26" i="36"/>
  <c r="E26" i="36"/>
  <c r="D26" i="36"/>
  <c r="C26" i="36"/>
  <c r="B26" i="36"/>
  <c r="L26" i="36" s="1"/>
  <c r="M26" i="36" s="1"/>
  <c r="Z25" i="36"/>
  <c r="Y25" i="36"/>
  <c r="X25" i="36"/>
  <c r="W25" i="36"/>
  <c r="V25" i="36"/>
  <c r="U25" i="36"/>
  <c r="T25" i="36"/>
  <c r="S25" i="36"/>
  <c r="R25" i="36"/>
  <c r="Q25" i="36"/>
  <c r="AA25" i="36" s="1"/>
  <c r="AB25" i="36" s="1"/>
  <c r="K25" i="36"/>
  <c r="J25" i="36"/>
  <c r="I25" i="36"/>
  <c r="H25" i="36"/>
  <c r="G25" i="36"/>
  <c r="F25" i="36"/>
  <c r="E25" i="36"/>
  <c r="D25" i="36"/>
  <c r="C25" i="36"/>
  <c r="B25" i="36"/>
  <c r="Z24" i="36"/>
  <c r="Y24" i="36"/>
  <c r="X24" i="36"/>
  <c r="W24" i="36"/>
  <c r="V24" i="36"/>
  <c r="U24" i="36"/>
  <c r="T24" i="36"/>
  <c r="S24" i="36"/>
  <c r="R24" i="36"/>
  <c r="Q24" i="36"/>
  <c r="AA28" i="36" s="1"/>
  <c r="AB28" i="36" s="1"/>
  <c r="K24" i="36"/>
  <c r="J24" i="36"/>
  <c r="I24" i="36"/>
  <c r="H24" i="36"/>
  <c r="L24" i="36" s="1"/>
  <c r="M24" i="36" s="1"/>
  <c r="G24" i="36"/>
  <c r="F24" i="36"/>
  <c r="E24" i="36"/>
  <c r="D24" i="36"/>
  <c r="C24" i="36"/>
  <c r="B24" i="36"/>
  <c r="L28" i="36" s="1"/>
  <c r="M28" i="36" s="1"/>
  <c r="AB21" i="36"/>
  <c r="AA21" i="36"/>
  <c r="M21" i="36"/>
  <c r="L21" i="36"/>
  <c r="AB17" i="36"/>
  <c r="AA17" i="36"/>
  <c r="M17" i="36"/>
  <c r="L17" i="36"/>
  <c r="AB16" i="36"/>
  <c r="AA16" i="36"/>
  <c r="M16" i="36"/>
  <c r="L16" i="36"/>
  <c r="AB12" i="36"/>
  <c r="AA12" i="36"/>
  <c r="M12" i="36"/>
  <c r="L12" i="36"/>
  <c r="AB11" i="36"/>
  <c r="AA11" i="36"/>
  <c r="M11" i="36"/>
  <c r="L11" i="36"/>
  <c r="AB10" i="36"/>
  <c r="AA10" i="36"/>
  <c r="M10" i="36"/>
  <c r="L10" i="36"/>
  <c r="AB9" i="36"/>
  <c r="AA9" i="36"/>
  <c r="M9" i="36"/>
  <c r="L9" i="36"/>
  <c r="AB8" i="36"/>
  <c r="AA8" i="36"/>
  <c r="M8" i="36"/>
  <c r="L8" i="36"/>
  <c r="Z26" i="35"/>
  <c r="Y26" i="35"/>
  <c r="X26" i="35"/>
  <c r="W26" i="35"/>
  <c r="V26" i="35"/>
  <c r="U26" i="35"/>
  <c r="T26" i="35"/>
  <c r="S26" i="35"/>
  <c r="R26" i="35"/>
  <c r="Q26" i="35"/>
  <c r="AA26" i="35" s="1"/>
  <c r="AB26" i="35" s="1"/>
  <c r="K26" i="35"/>
  <c r="J26" i="35"/>
  <c r="I26" i="35"/>
  <c r="H26" i="35"/>
  <c r="G26" i="35"/>
  <c r="F26" i="35"/>
  <c r="E26" i="35"/>
  <c r="D26" i="35"/>
  <c r="C26" i="35"/>
  <c r="B26" i="35"/>
  <c r="L26" i="35" s="1"/>
  <c r="M26" i="35" s="1"/>
  <c r="Z25" i="35"/>
  <c r="Y25" i="35"/>
  <c r="X25" i="35"/>
  <c r="W25" i="35"/>
  <c r="V25" i="35"/>
  <c r="U25" i="35"/>
  <c r="T25" i="35"/>
  <c r="S25" i="35"/>
  <c r="R25" i="35"/>
  <c r="Q25" i="35"/>
  <c r="AA25" i="35" s="1"/>
  <c r="AB25" i="35" s="1"/>
  <c r="K25" i="35"/>
  <c r="J25" i="35"/>
  <c r="I25" i="35"/>
  <c r="H25" i="35"/>
  <c r="G25" i="35"/>
  <c r="F25" i="35"/>
  <c r="E25" i="35"/>
  <c r="D25" i="35"/>
  <c r="C25" i="35"/>
  <c r="B25" i="35"/>
  <c r="Z24" i="35"/>
  <c r="Y24" i="35"/>
  <c r="X24" i="35"/>
  <c r="W24" i="35"/>
  <c r="V24" i="35"/>
  <c r="U24" i="35"/>
  <c r="T24" i="35"/>
  <c r="S24" i="35"/>
  <c r="R24" i="35"/>
  <c r="Q24" i="35"/>
  <c r="AA28" i="35" s="1"/>
  <c r="AB28" i="35" s="1"/>
  <c r="K24" i="35"/>
  <c r="J24" i="35"/>
  <c r="I24" i="35"/>
  <c r="H24" i="35"/>
  <c r="L24" i="35" s="1"/>
  <c r="M24" i="35" s="1"/>
  <c r="G24" i="35"/>
  <c r="F24" i="35"/>
  <c r="E24" i="35"/>
  <c r="D24" i="35"/>
  <c r="C24" i="35"/>
  <c r="L28" i="35" s="1"/>
  <c r="M28" i="35" s="1"/>
  <c r="B24" i="35"/>
  <c r="AB21" i="35"/>
  <c r="AA21" i="35"/>
  <c r="M21" i="35"/>
  <c r="L21" i="35"/>
  <c r="AB17" i="35"/>
  <c r="AA17" i="35"/>
  <c r="M17" i="35"/>
  <c r="L17" i="35"/>
  <c r="AB16" i="35"/>
  <c r="AA16" i="35"/>
  <c r="M16" i="35"/>
  <c r="L16" i="35"/>
  <c r="AB12" i="35"/>
  <c r="AA12" i="35"/>
  <c r="M12" i="35"/>
  <c r="L12" i="35"/>
  <c r="AB11" i="35"/>
  <c r="AA11" i="35"/>
  <c r="M11" i="35"/>
  <c r="L11" i="35"/>
  <c r="AB10" i="35"/>
  <c r="AA10" i="35"/>
  <c r="M10" i="35"/>
  <c r="L10" i="35"/>
  <c r="AB9" i="35"/>
  <c r="AA9" i="35"/>
  <c r="M9" i="35"/>
  <c r="L9" i="35"/>
  <c r="AB8" i="35"/>
  <c r="AA8" i="35"/>
  <c r="M8" i="35"/>
  <c r="L8" i="35"/>
  <c r="AA26" i="34"/>
  <c r="AB26" i="34" s="1"/>
  <c r="Z26" i="34"/>
  <c r="Y26" i="34"/>
  <c r="X26" i="34"/>
  <c r="W26" i="34"/>
  <c r="V26" i="34"/>
  <c r="U26" i="34"/>
  <c r="T26" i="34"/>
  <c r="S26" i="34"/>
  <c r="R26" i="34"/>
  <c r="Q26" i="34"/>
  <c r="K26" i="34"/>
  <c r="J26" i="34"/>
  <c r="I26" i="34"/>
  <c r="H26" i="34"/>
  <c r="G26" i="34"/>
  <c r="F26" i="34"/>
  <c r="E26" i="34"/>
  <c r="D26" i="34"/>
  <c r="C26" i="34"/>
  <c r="B26" i="34"/>
  <c r="L26" i="34" s="1"/>
  <c r="M26" i="34" s="1"/>
  <c r="Z25" i="34"/>
  <c r="Y25" i="34"/>
  <c r="X25" i="34"/>
  <c r="W25" i="34"/>
  <c r="V25" i="34"/>
  <c r="U25" i="34"/>
  <c r="T25" i="34"/>
  <c r="S25" i="34"/>
  <c r="R25" i="34"/>
  <c r="AA25" i="34" s="1"/>
  <c r="AB25" i="34" s="1"/>
  <c r="Q25" i="34"/>
  <c r="K25" i="34"/>
  <c r="J25" i="34"/>
  <c r="I25" i="34"/>
  <c r="H25" i="34"/>
  <c r="G25" i="34"/>
  <c r="F25" i="34"/>
  <c r="E25" i="34"/>
  <c r="D25" i="34"/>
  <c r="C25" i="34"/>
  <c r="B25" i="34"/>
  <c r="Z24" i="34"/>
  <c r="Y24" i="34"/>
  <c r="X24" i="34"/>
  <c r="W24" i="34"/>
  <c r="V24" i="34"/>
  <c r="U24" i="34"/>
  <c r="T24" i="34"/>
  <c r="S24" i="34"/>
  <c r="R24" i="34"/>
  <c r="Q24" i="34"/>
  <c r="AA28" i="34" s="1"/>
  <c r="AB28" i="34" s="1"/>
  <c r="K24" i="34"/>
  <c r="J24" i="34"/>
  <c r="I24" i="34"/>
  <c r="H24" i="34"/>
  <c r="G24" i="34"/>
  <c r="F24" i="34"/>
  <c r="E24" i="34"/>
  <c r="D24" i="34"/>
  <c r="C24" i="34"/>
  <c r="B24" i="34"/>
  <c r="L28" i="34" s="1"/>
  <c r="M28" i="34" s="1"/>
  <c r="AB21" i="34"/>
  <c r="AA21" i="34"/>
  <c r="M21" i="34"/>
  <c r="L21" i="34"/>
  <c r="AB17" i="34"/>
  <c r="AA17" i="34"/>
  <c r="M17" i="34"/>
  <c r="L17" i="34"/>
  <c r="AB16" i="34"/>
  <c r="AA16" i="34"/>
  <c r="M16" i="34"/>
  <c r="L16" i="34"/>
  <c r="AB12" i="34"/>
  <c r="AA12" i="34"/>
  <c r="M12" i="34"/>
  <c r="L12" i="34"/>
  <c r="AB11" i="34"/>
  <c r="AA11" i="34"/>
  <c r="M11" i="34"/>
  <c r="L11" i="34"/>
  <c r="AB10" i="34"/>
  <c r="AA10" i="34"/>
  <c r="M10" i="34"/>
  <c r="L10" i="34"/>
  <c r="AB9" i="34"/>
  <c r="AA9" i="34"/>
  <c r="M9" i="34"/>
  <c r="L9" i="34"/>
  <c r="AB8" i="34"/>
  <c r="AA8" i="34"/>
  <c r="M8" i="34"/>
  <c r="L8" i="34"/>
  <c r="Z26" i="33"/>
  <c r="AA26" i="33" s="1"/>
  <c r="AB26" i="33" s="1"/>
  <c r="Y26" i="33"/>
  <c r="X26" i="33"/>
  <c r="W26" i="33"/>
  <c r="V26" i="33"/>
  <c r="U26" i="33"/>
  <c r="T26" i="33"/>
  <c r="S26" i="33"/>
  <c r="R26" i="33"/>
  <c r="Q26" i="33"/>
  <c r="K26" i="33"/>
  <c r="J26" i="33"/>
  <c r="I26" i="33"/>
  <c r="H26" i="33"/>
  <c r="G26" i="33"/>
  <c r="F26" i="33"/>
  <c r="E26" i="33"/>
  <c r="D26" i="33"/>
  <c r="C26" i="33"/>
  <c r="B26" i="33"/>
  <c r="L26" i="33" s="1"/>
  <c r="M26" i="33" s="1"/>
  <c r="Z25" i="33"/>
  <c r="Y25" i="33"/>
  <c r="X25" i="33"/>
  <c r="W25" i="33"/>
  <c r="V25" i="33"/>
  <c r="AA25" i="33" s="1"/>
  <c r="AB25" i="33" s="1"/>
  <c r="U25" i="33"/>
  <c r="T25" i="33"/>
  <c r="S25" i="33"/>
  <c r="R25" i="33"/>
  <c r="Q25" i="33"/>
  <c r="K25" i="33"/>
  <c r="J25" i="33"/>
  <c r="I25" i="33"/>
  <c r="H25" i="33"/>
  <c r="G25" i="33"/>
  <c r="F25" i="33"/>
  <c r="E25" i="33"/>
  <c r="L25" i="33" s="1"/>
  <c r="M25" i="33" s="1"/>
  <c r="D25" i="33"/>
  <c r="C25" i="33"/>
  <c r="B25" i="33"/>
  <c r="Z24" i="33"/>
  <c r="Y24" i="33"/>
  <c r="X24" i="33"/>
  <c r="W24" i="33"/>
  <c r="V24" i="33"/>
  <c r="U24" i="33"/>
  <c r="T24" i="33"/>
  <c r="S24" i="33"/>
  <c r="R24" i="33"/>
  <c r="AA24" i="33" s="1"/>
  <c r="AB24" i="33" s="1"/>
  <c r="Q24" i="33"/>
  <c r="K24" i="33"/>
  <c r="J24" i="33"/>
  <c r="I24" i="33"/>
  <c r="H24" i="33"/>
  <c r="G24" i="33"/>
  <c r="F24" i="33"/>
  <c r="E24" i="33"/>
  <c r="D24" i="33"/>
  <c r="C24" i="33"/>
  <c r="B24" i="33"/>
  <c r="L28" i="33" s="1"/>
  <c r="M28" i="33" s="1"/>
  <c r="AB21" i="33"/>
  <c r="AA21" i="33"/>
  <c r="M21" i="33"/>
  <c r="L21" i="33"/>
  <c r="AB17" i="33"/>
  <c r="AA17" i="33"/>
  <c r="M17" i="33"/>
  <c r="L17" i="33"/>
  <c r="AB16" i="33"/>
  <c r="AA16" i="33"/>
  <c r="M16" i="33"/>
  <c r="L16" i="33"/>
  <c r="AB12" i="33"/>
  <c r="AA12" i="33"/>
  <c r="M12" i="33"/>
  <c r="L12" i="33"/>
  <c r="AB11" i="33"/>
  <c r="AA11" i="33"/>
  <c r="M11" i="33"/>
  <c r="L11" i="33"/>
  <c r="AB10" i="33"/>
  <c r="AA10" i="33"/>
  <c r="M10" i="33"/>
  <c r="L10" i="33"/>
  <c r="AB9" i="33"/>
  <c r="AA9" i="33"/>
  <c r="M9" i="33"/>
  <c r="L9" i="33"/>
  <c r="AB8" i="33"/>
  <c r="AA8" i="33"/>
  <c r="M8" i="33"/>
  <c r="L8" i="33"/>
  <c r="L25" i="34" l="1"/>
  <c r="M25" i="34" s="1"/>
  <c r="AA24" i="35"/>
  <c r="AB24" i="35" s="1"/>
  <c r="L25" i="35"/>
  <c r="M25" i="35" s="1"/>
  <c r="AA24" i="36"/>
  <c r="AB24" i="36" s="1"/>
  <c r="L25" i="36"/>
  <c r="M25" i="36" s="1"/>
  <c r="AA24" i="37"/>
  <c r="AB24" i="37" s="1"/>
  <c r="L25" i="37"/>
  <c r="M25" i="37" s="1"/>
  <c r="AA24" i="39"/>
  <c r="AB24" i="39" s="1"/>
  <c r="L25" i="39"/>
  <c r="M25" i="39" s="1"/>
  <c r="AA28" i="40"/>
  <c r="AB28" i="40" s="1"/>
  <c r="AA26" i="40"/>
  <c r="AB26" i="40" s="1"/>
  <c r="L25" i="41"/>
  <c r="M25" i="41" s="1"/>
  <c r="L25" i="42"/>
  <c r="M25" i="42" s="1"/>
  <c r="L25" i="43"/>
  <c r="M25" i="43" s="1"/>
  <c r="L24" i="44"/>
  <c r="M24" i="44" s="1"/>
  <c r="L25" i="44"/>
  <c r="M25" i="44" s="1"/>
  <c r="L28" i="44"/>
  <c r="M28" i="44" s="1"/>
  <c r="L25" i="45"/>
  <c r="M25" i="45" s="1"/>
  <c r="AA24" i="46"/>
  <c r="AB24" i="46" s="1"/>
  <c r="AA28" i="46"/>
  <c r="AB28" i="46" s="1"/>
  <c r="L25" i="46"/>
  <c r="M25" i="46" s="1"/>
  <c r="L28" i="46"/>
  <c r="M28" i="46" s="1"/>
  <c r="L25" i="47"/>
  <c r="M25" i="47" s="1"/>
  <c r="AA24" i="48"/>
  <c r="AB24" i="48" s="1"/>
  <c r="L25" i="48"/>
  <c r="M25" i="48" s="1"/>
  <c r="L25" i="49"/>
  <c r="M25" i="49" s="1"/>
  <c r="AA24" i="50"/>
  <c r="AB24" i="50" s="1"/>
  <c r="AA25" i="50"/>
  <c r="AB25" i="50" s="1"/>
  <c r="L24" i="50"/>
  <c r="M24" i="50" s="1"/>
  <c r="L25" i="50"/>
  <c r="M25" i="50" s="1"/>
  <c r="L28" i="51"/>
  <c r="M28" i="51" s="1"/>
  <c r="L25" i="51"/>
  <c r="M25" i="51" s="1"/>
  <c r="AA24" i="51"/>
  <c r="AB24" i="51" s="1"/>
  <c r="L24" i="51"/>
  <c r="M24" i="51" s="1"/>
  <c r="L24" i="49"/>
  <c r="M24" i="49" s="1"/>
  <c r="L28" i="47"/>
  <c r="M28" i="47" s="1"/>
  <c r="L24" i="46"/>
  <c r="M24" i="46" s="1"/>
  <c r="AA24" i="45"/>
  <c r="AB24" i="45" s="1"/>
  <c r="AA24" i="44"/>
  <c r="AB24" i="44" s="1"/>
  <c r="L24" i="43"/>
  <c r="M24" i="43" s="1"/>
  <c r="AA24" i="42"/>
  <c r="AB24" i="42" s="1"/>
  <c r="L24" i="42"/>
  <c r="M24" i="42" s="1"/>
  <c r="AA24" i="40"/>
  <c r="AB24" i="40" s="1"/>
  <c r="L24" i="40"/>
  <c r="M24" i="40" s="1"/>
  <c r="AA24" i="38"/>
  <c r="AB24" i="38" s="1"/>
  <c r="L24" i="38"/>
  <c r="M24" i="38" s="1"/>
  <c r="AA24" i="34"/>
  <c r="AB24" i="34" s="1"/>
  <c r="L24" i="34"/>
  <c r="M24" i="34" s="1"/>
  <c r="AA28" i="33"/>
  <c r="AB28" i="33" s="1"/>
  <c r="L24" i="33"/>
  <c r="M24" i="33" s="1"/>
  <c r="H73" i="1" l="1"/>
  <c r="H70" i="1"/>
  <c r="H69" i="1"/>
  <c r="H68" i="1"/>
  <c r="H67" i="1"/>
  <c r="H72" i="1"/>
  <c r="H71" i="1"/>
  <c r="H66" i="1"/>
  <c r="B73" i="1"/>
  <c r="B70" i="1"/>
  <c r="B69" i="1"/>
  <c r="B68" i="1"/>
  <c r="B67" i="1"/>
  <c r="B66" i="1"/>
  <c r="Z26" i="2"/>
  <c r="Y26" i="2"/>
  <c r="X26" i="2"/>
  <c r="W26" i="2"/>
  <c r="V26" i="2"/>
  <c r="U26" i="2"/>
  <c r="T26" i="2"/>
  <c r="S26" i="2"/>
  <c r="R26" i="2"/>
  <c r="Q26" i="2"/>
  <c r="Z25" i="2"/>
  <c r="Y25" i="2"/>
  <c r="X25" i="2"/>
  <c r="W25" i="2"/>
  <c r="V25" i="2"/>
  <c r="U25" i="2"/>
  <c r="T25" i="2"/>
  <c r="S25" i="2"/>
  <c r="R25" i="2"/>
  <c r="Q25" i="2"/>
  <c r="Z24" i="2"/>
  <c r="Y24" i="2"/>
  <c r="X24" i="2"/>
  <c r="W24" i="2"/>
  <c r="V24" i="2"/>
  <c r="U24" i="2"/>
  <c r="T24" i="2"/>
  <c r="S24" i="2"/>
  <c r="R24" i="2"/>
  <c r="Q24" i="2"/>
  <c r="AA21" i="2"/>
  <c r="AB21" i="2" s="1"/>
  <c r="AA17" i="2"/>
  <c r="AB17" i="2" s="1"/>
  <c r="AA16" i="2"/>
  <c r="AB16" i="2" s="1"/>
  <c r="AA12" i="2"/>
  <c r="AB12" i="2" s="1"/>
  <c r="AA11" i="2"/>
  <c r="AB11" i="2" s="1"/>
  <c r="AA10" i="2"/>
  <c r="AB10" i="2" s="1"/>
  <c r="AA9" i="2"/>
  <c r="AB9" i="2" s="1"/>
  <c r="AA8" i="2"/>
  <c r="AB8" i="2" s="1"/>
  <c r="C25" i="2"/>
  <c r="D25" i="2"/>
  <c r="E25" i="2"/>
  <c r="F25" i="2"/>
  <c r="G25" i="2"/>
  <c r="H25" i="2"/>
  <c r="I25" i="2"/>
  <c r="J25" i="2"/>
  <c r="K25" i="2"/>
  <c r="B25" i="2"/>
  <c r="C24" i="2"/>
  <c r="D24" i="2"/>
  <c r="E24" i="2"/>
  <c r="F24" i="2"/>
  <c r="G24" i="2"/>
  <c r="H24" i="2"/>
  <c r="I24" i="2"/>
  <c r="J24" i="2"/>
  <c r="K24" i="2"/>
  <c r="C26" i="2"/>
  <c r="D26" i="2"/>
  <c r="E26" i="2"/>
  <c r="F26" i="2"/>
  <c r="G26" i="2"/>
  <c r="H26" i="2"/>
  <c r="I26" i="2"/>
  <c r="J26" i="2"/>
  <c r="K26" i="2"/>
  <c r="B26" i="2"/>
  <c r="B24" i="2"/>
  <c r="L21" i="2"/>
  <c r="M21" i="2" s="1"/>
  <c r="L12" i="2"/>
  <c r="M12" i="2" s="1"/>
  <c r="L16" i="2"/>
  <c r="M16" i="2" s="1"/>
  <c r="L17" i="2"/>
  <c r="M17" i="2" s="1"/>
  <c r="L8" i="2"/>
  <c r="M8" i="2" s="1"/>
  <c r="L9" i="2"/>
  <c r="M9" i="2" s="1"/>
  <c r="L10" i="2"/>
  <c r="M10" i="2" s="1"/>
  <c r="L11" i="2"/>
  <c r="M11" i="2" s="1"/>
  <c r="B72" i="1"/>
  <c r="B71" i="1"/>
  <c r="L26" i="2" l="1"/>
  <c r="M26" i="2" s="1"/>
  <c r="L25" i="2"/>
  <c r="M25" i="2" s="1"/>
  <c r="AA26" i="2"/>
  <c r="AB26" i="2" s="1"/>
  <c r="AA25" i="2"/>
  <c r="AB25" i="2" s="1"/>
  <c r="H76" i="1"/>
  <c r="H77" i="1" s="1"/>
  <c r="B76" i="1"/>
  <c r="B77" i="1" s="1"/>
  <c r="L28" i="2"/>
  <c r="M28" i="2" s="1"/>
  <c r="AA24" i="2"/>
  <c r="AB24" i="2" s="1"/>
  <c r="L24" i="2"/>
  <c r="M24" i="2" s="1"/>
  <c r="AA28" i="2"/>
  <c r="AB28" i="2" s="1"/>
</calcChain>
</file>

<file path=xl/sharedStrings.xml><?xml version="1.0" encoding="utf-8"?>
<sst xmlns="http://schemas.openxmlformats.org/spreadsheetml/2006/main" count="1652" uniqueCount="142">
  <si>
    <t>1A. Outward projection — practice windows / external</t>
  </si>
  <si>
    <t>Item</t>
  </si>
  <si>
    <t>Practice clearly identifies as WGOS-contracted (signage indicating NHS Wales / WGOS services offered).</t>
  </si>
  <si>
    <t>At least one current NHS Wales-approved key health message visible from outside.</t>
  </si>
  <si>
    <t>Materials are current versions (NHS Wales / Eye Care Wales branding, within review cycle).</t>
  </si>
  <si>
    <t>Bilingual (Welsh and English) per Welsh Language Standards.</t>
  </si>
  <si>
    <t>1B. Waiting area</t>
  </si>
  <si>
    <t>All current key messaging themes prominently displayed.</t>
  </si>
  <si>
    <t>Bilingual materials available alongside or in place of English-only.</t>
  </si>
  <si>
    <t>Take-away leaflets stocked, in date, easily reached.</t>
  </si>
  <si>
    <t>Help Me Quit contact details accessible.</t>
  </si>
  <si>
    <t>Diabetes UK Know Your Risk signposting (URL/QR/leaflet) accessible.</t>
  </si>
  <si>
    <t>AIS 2013 — large print on request; alternative-format signage; induction loop indicated if installed.</t>
  </si>
  <si>
    <t>WGOS service info available (eligibility, complaints, mobile entitlement).</t>
  </si>
  <si>
    <t>1C. Testing room(s) / consulting rooms</t>
  </si>
  <si>
    <t>Current key messaging themes visible to patient within room.</t>
  </si>
  <si>
    <t>Performer has direct access to current Help Me Quit materials.</t>
  </si>
  <si>
    <t>Performer has direct access to Know Your Risk materials.</t>
  </si>
  <si>
    <t>Materials consistent across rooms — not absent from any.</t>
  </si>
  <si>
    <t>1D. Dispensing and collection areas</t>
  </si>
  <si>
    <t>Key messaging themes visible in dispensing area.</t>
  </si>
  <si>
    <t>Take-away materials available at dispensing point.</t>
  </si>
  <si>
    <t>1E. Digital estate — website and social media</t>
  </si>
  <si>
    <t>Website indicates WGOS services offered.</t>
  </si>
  <si>
    <t>Website displays or links to current key health messaging themes.</t>
  </si>
  <si>
    <t>Welsh-language version of website available or clearly routed.</t>
  </si>
  <si>
    <t>AIS 2013 web accessibility — text-resize, alt text, no info by colour alone, alt-format request link.</t>
  </si>
  <si>
    <t>Social media has carried health-messaging content in prior 12 months (≥ 1 post per current theme).</t>
  </si>
  <si>
    <t>Online appointment-booking includes or links to WGOS eligibility info.</t>
  </si>
  <si>
    <t>1F. Patient communications (letters, prescriptions, recall, promotional)</t>
  </si>
  <si>
    <t>Recall letters / SMS templates include or signpost at least one current key health message.</t>
  </si>
  <si>
    <t>Prescription / PMP stationery offers a written take-away of any health messages identified during the WGOS 1 episode.</t>
  </si>
  <si>
    <t>Promotional / marketing letters do not contradict NHS Wales messaging.</t>
  </si>
  <si>
    <t>Welsh-language version of letter templates available and offered as a routine choice.</t>
  </si>
  <si>
    <t>1G. Staff awareness (test by asking — minimum 2 staff members)</t>
  </si>
  <si>
    <t>Frontline staff can name current key health messaging themes.</t>
  </si>
  <si>
    <t>Performer(s) can articulate smoking question, cohort and Help Me Quit route.</t>
  </si>
  <si>
    <t>Performer(s) can articulate diabetes risk question, cohort and Know Your Risk route.</t>
  </si>
  <si>
    <t>All performers hold current IQT Foundations and MECC training (date sampled).</t>
  </si>
  <si>
    <t>Practice has reviewed all NHS Wales Service Insights released in the prior 12 months.</t>
  </si>
  <si>
    <t>1H. Mobile service supplement (complete only if Mobile Service Agreement held)</t>
  </si>
  <si>
    <t>Equivalent key health messaging materials carried to domiciliary appointments.</t>
  </si>
  <si>
    <t>Materials offered in formats appropriate to domiciliary cohort (large print readily available).</t>
  </si>
  <si>
    <t>Part 1 — summary score</t>
  </si>
  <si>
    <t>Section</t>
  </si>
  <si>
    <t>1A. Outward projection</t>
  </si>
  <si>
    <t>1C. Testing rooms</t>
  </si>
  <si>
    <t>1D. Dispensing area</t>
  </si>
  <si>
    <t>1E. Digital estate</t>
  </si>
  <si>
    <t>1F. Patient communications</t>
  </si>
  <si>
    <t>1G. Staff awareness</t>
  </si>
  <si>
    <t>1H. Mobile supplement (if applicable)</t>
  </si>
  <si>
    <t>TOTAL</t>
  </si>
  <si>
    <t>Q1 — Smoking status / Help Me Quit</t>
  </si>
  <si>
    <t>RAG</t>
  </si>
  <si>
    <t>Criterion</t>
  </si>
  <si>
    <t>Smoking status enquiry documented in clinical record.</t>
  </si>
  <si>
    <t>Smoking status recorded in WGOS 1 record (not only on separate form).</t>
  </si>
  <si>
    <t>If current smoker: Help Me Quit offered/signposted and offer documented.</t>
  </si>
  <si>
    <t>If current smoker: associated brief advice / MECC conversation briefly noted.</t>
  </si>
  <si>
    <t>If patient declined Help Me Quit offer, decline is documented.</t>
  </si>
  <si>
    <t>Q2 — Type 2 diabetes risk / Know Your Risk</t>
  </si>
  <si>
    <t>Type 2 diabetes risk awareness / signposting documented (Know Your Risk leaflet / URL / QR offered).</t>
  </si>
  <si>
    <t>If risk factors identified, documented in PMP and next step recorded.</t>
  </si>
  <si>
    <t>Q3 — Time spent outdoors</t>
  </si>
  <si>
    <t>Brief advice / signposting documented where indicated.</t>
  </si>
  <si>
    <t>Clinical Manual: nhs.wales/sa/eye-care-wales/eye-care-docs/wgos-manuals-changes-summary/wgos-1-and-2-manual/?ts=1776933444157</t>
  </si>
  <si>
    <t>Practice Resources - NHS Wales</t>
  </si>
  <si>
    <t>Performer Resources - NHS Wales</t>
  </si>
  <si>
    <t>WGOS Patient Management Plan (PMP) - NHS Wales</t>
  </si>
  <si>
    <t>Supporting resources</t>
  </si>
  <si>
    <t>Notes</t>
  </si>
  <si>
    <t>Action required</t>
  </si>
  <si>
    <t>Mobile providers complete parts 1E, F, G, H</t>
  </si>
  <si>
    <t xml:space="preserve">All contractors must complete 'Health Messaging' </t>
  </si>
  <si>
    <t>Health messaging</t>
  </si>
  <si>
    <t>Part A June 2026</t>
  </si>
  <si>
    <t>Score (Yes/No)</t>
  </si>
  <si>
    <t>Met (Green) (If all Yes)</t>
  </si>
  <si>
    <t>PART A- complete June 2026</t>
  </si>
  <si>
    <t>Part B October 2026</t>
  </si>
  <si>
    <t>Action complete (Yes/No/reason)</t>
  </si>
  <si>
    <t>Yes</t>
  </si>
  <si>
    <t>Age of Patient</t>
  </si>
  <si>
    <t>Diagnosed diabetic?</t>
  </si>
  <si>
    <t>% compliance</t>
  </si>
  <si>
    <t>RAG score</t>
  </si>
  <si>
    <t xml:space="preserve">Patient </t>
  </si>
  <si>
    <t>Overall Compliance</t>
  </si>
  <si>
    <t>Summary</t>
  </si>
  <si>
    <t>Service Agreement</t>
  </si>
  <si>
    <t>The purpose of the audit is not punitive, but to support practices and practitioners by identifying opportunities for improvement, sharing learning, and ensuring services are being delivered safely and consistently.</t>
  </si>
  <si>
    <t>Is this for WGOS patients only?</t>
  </si>
  <si>
    <t xml:space="preserve">Do I include locums? </t>
  </si>
  <si>
    <t xml:space="preserve">Do I include student optometrists? </t>
  </si>
  <si>
    <t xml:space="preserve">Who can complete the audit? Does it need to be a clinician? </t>
  </si>
  <si>
    <t xml:space="preserve">Do I include WGOS2? </t>
  </si>
  <si>
    <t xml:space="preserve">How do we select which records to use for the audit? </t>
  </si>
  <si>
    <t>What does N/A mean on the directed questions page</t>
  </si>
  <si>
    <t xml:space="preserve">What if an optometrist only saw less than 10 patients in the audit period?  </t>
  </si>
  <si>
    <t>I am a mobile practitioner working across numerous Health Boards, for which HB do I complete the audit?</t>
  </si>
  <si>
    <t xml:space="preserve">I have optometrists who work across different practices, do I have to audit their records cards across all? </t>
  </si>
  <si>
    <t>Practice self reflection audit 2026</t>
  </si>
  <si>
    <t>Further HEIW resource on audit can be accessed here</t>
  </si>
  <si>
    <t>Courses - Ytydysgu Heiw</t>
  </si>
  <si>
    <t>BCUHB- BCU.PCCOptometry@wales.nhs.uk</t>
  </si>
  <si>
    <t>CTMUHB- CTM.primarycareoptometry@wales.nhs.uk</t>
  </si>
  <si>
    <t>CVUHB- Optom.Cav@wales.nhs.uk</t>
  </si>
  <si>
    <t>SBUHB - SBU.PCCOptometry@wales.nhs.uk</t>
  </si>
  <si>
    <t>Powys - PrimaryCareGeneral.Powys@wales.nhs.uk</t>
  </si>
  <si>
    <t>ABUHB - ABB.PrimaryCareDepartment@wales.nhs.uk</t>
  </si>
  <si>
    <t>HDUHB - PrimaryCareOptometry.HDD@wales.nhs.uk</t>
  </si>
  <si>
    <t>The first 10 records (WGOS1 and WGOS 2 band 1 if an eye examination was performed) seen by each optometrist over the audit period should be audited</t>
  </si>
  <si>
    <t>Include WGOS2 band 1 if an eye examination was performed</t>
  </si>
  <si>
    <t>Please select the first 10 records seen by each optometrist over the audit period</t>
  </si>
  <si>
    <t>This means not applicable e.g. if the patient was aged under 16, the smoking questions would be N/A</t>
  </si>
  <si>
    <t xml:space="preserve">You must complete the audit tool for each HB from which you receive a QFO payment </t>
  </si>
  <si>
    <t>You must complete the audit tool for each optometrist at each practice, so some optometrist records will be audited more than once</t>
  </si>
  <si>
    <t xml:space="preserve">How will the QFO payment be made? </t>
  </si>
  <si>
    <t xml:space="preserve">Will I receive the QFO payment if I have an audit which includes red flag status? </t>
  </si>
  <si>
    <t>Yes. The payment is made based on completion of the audit, rather than performance. The audit will help HBs support the practice in improving any areas identified as needing improvement</t>
  </si>
  <si>
    <t>Question</t>
  </si>
  <si>
    <t>Answer</t>
  </si>
  <si>
    <t>PRACTICE NAME AND CODE</t>
  </si>
  <si>
    <t>WGOS optometrists, town, City</t>
  </si>
  <si>
    <t>All contractors must complete 'Directed questions' for 10 sequential patient records for each optometrist working (6-12th April inclusive)</t>
  </si>
  <si>
    <t>PART B- Complete and submit to HB by noon on the 14th December 2026</t>
  </si>
  <si>
    <t>Submission to Health Board (Noon 14th December 2026)</t>
  </si>
  <si>
    <t>Part B — summary score</t>
  </si>
  <si>
    <t>On completion of Part B, please submit to</t>
  </si>
  <si>
    <t>Fixed premises complete parts 1A-G</t>
  </si>
  <si>
    <t>Fixed premises who provide mobile services complete part 1A-H</t>
  </si>
  <si>
    <t>Then please audit as many patients as the optometrist saw and make a note that this was the number seen in that period</t>
  </si>
  <si>
    <t>Any member of staff who is familiar with interpretation of the clinical record can complete the audit tool</t>
  </si>
  <si>
    <t xml:space="preserve">In Q3, if there is no submission of the audit tool reflecting work performed in Q1, reconciliation of all QFO activity will be undertaken which may result in reclaims. </t>
  </si>
  <si>
    <t>Part B — % compliance</t>
  </si>
  <si>
    <t>Part B — RAG status</t>
  </si>
  <si>
    <t>Part A — % compliance</t>
  </si>
  <si>
    <t>Part A — RAG status</t>
  </si>
  <si>
    <t>If you are completing the Directed Questions on the PDF Tool then please calculate your Rag Rating using the following format: 0 - 49% = Red, 50% - 99% = Amber, 100% = Green</t>
  </si>
  <si>
    <t>Fixed Premises</t>
  </si>
  <si>
    <t>Directed questions (Dir Quest Optom)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</si>
</sst>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rgb="FF40404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rgb="FFC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/>
      <bottom/>
      <diagonal/>
    </border>
    <border>
      <left/>
      <right/>
      <top/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BFBFBF"/>
      </top>
      <bottom style="medium">
        <color rgb="FFBFBFBF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7" fillId="3" borderId="3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7" xfId="0" applyBorder="1"/>
    <xf numFmtId="0" fontId="0" fillId="0" borderId="7" xfId="0" applyBorder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1" applyBorder="1" applyAlignment="1">
      <alignment vertical="top" wrapText="1"/>
    </xf>
    <xf numFmtId="0" fontId="0" fillId="4" borderId="7" xfId="0" applyFill="1" applyBorder="1"/>
    <xf numFmtId="0" fontId="0" fillId="5" borderId="7" xfId="0" applyFill="1" applyBorder="1"/>
    <xf numFmtId="0" fontId="9" fillId="6" borderId="0" xfId="0" applyFont="1" applyFill="1"/>
    <xf numFmtId="0" fontId="0" fillId="6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6" borderId="7" xfId="0" applyFill="1" applyBorder="1"/>
    <xf numFmtId="0" fontId="4" fillId="0" borderId="0" xfId="0" applyFont="1" applyAlignment="1">
      <alignment vertical="top" wrapText="1"/>
    </xf>
    <xf numFmtId="0" fontId="2" fillId="7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4" fillId="3" borderId="4" xfId="2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0" borderId="0" xfId="0" applyFont="1"/>
    <xf numFmtId="9" fontId="0" fillId="0" borderId="7" xfId="2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3" fillId="2" borderId="7" xfId="0" applyFont="1" applyFill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0" borderId="0" xfId="0" applyFill="1" applyAlignment="1">
      <alignment vertical="top" wrapText="1"/>
    </xf>
    <xf numFmtId="0" fontId="14" fillId="11" borderId="0" xfId="0" applyFont="1" applyFill="1"/>
    <xf numFmtId="0" fontId="8" fillId="0" borderId="0" xfId="1"/>
    <xf numFmtId="0" fontId="0" fillId="12" borderId="7" xfId="0" applyFill="1" applyBorder="1"/>
    <xf numFmtId="0" fontId="0" fillId="11" borderId="7" xfId="0" applyFill="1" applyBorder="1"/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4" fillId="0" borderId="7" xfId="0" applyFont="1" applyBorder="1"/>
    <xf numFmtId="0" fontId="14" fillId="9" borderId="7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7" xfId="0" applyFont="1" applyBorder="1" applyAlignment="1">
      <alignment vertical="center" wrapText="1"/>
    </xf>
    <xf numFmtId="0" fontId="14" fillId="9" borderId="7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0" fillId="8" borderId="7" xfId="0" applyFill="1" applyBorder="1" applyAlignment="1" applyProtection="1">
      <alignment horizontal="center" vertical="center"/>
      <protection locked="0"/>
    </xf>
    <xf numFmtId="0" fontId="8" fillId="0" borderId="7" xfId="1" applyBorder="1" applyAlignment="1" applyProtection="1">
      <alignment vertical="top" wrapText="1"/>
      <protection locked="0"/>
    </xf>
    <xf numFmtId="0" fontId="8" fillId="0" borderId="7" xfId="1" applyBorder="1" applyProtection="1">
      <protection locked="0"/>
    </xf>
    <xf numFmtId="0" fontId="1" fillId="0" borderId="0" xfId="0" applyFont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9" borderId="7" xfId="0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1322"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586153</xdr:colOff>
      <xdr:row>0</xdr:row>
      <xdr:rowOff>8140</xdr:rowOff>
    </xdr:from>
    <xdr:to>
      <xdr:col>10</xdr:col>
      <xdr:colOff>178064</xdr:colOff>
      <xdr:row>20</xdr:row>
      <xdr:rowOff>159563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B091302-3D12-F7E1-6A6F-8C95C75C7A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54" b="18755"/>
        <a:stretch>
          <a:fillRect/>
        </a:stretch>
      </xdr:blipFill>
      <xdr:spPr bwMode="auto">
        <a:xfrm>
          <a:off x="5991794" y="8140"/>
          <a:ext cx="5087103" cy="45182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836391-B495-417D-A555-DDDD3EC18F50}" name="Table1" displayName="Table1" ref="A1:B13" totalsRowShown="0" dataDxfId="1320" headerRowBorderDxfId="1321" tableBorderDxfId="1319" totalsRowBorderDxfId="1318">
  <autoFilter ref="A1:B13" xr:uid="{43836391-B495-417D-A555-DDDD3EC18F50}"/>
  <tableColumns count="2">
    <tableColumn id="1" xr3:uid="{D992A9F5-345F-4EEA-BAF6-C4B5E4495F3C}" name="Question" dataDxfId="1317"/>
    <tableColumn id="2" xr3:uid="{EF3CEA20-2F23-4C2D-8A6D-BF0FFBBB140E}" name="Answer" dataDxfId="1316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hs.wales/sa/eye-care-wales/wgos/eye-health-professional/practice-resources/wgos-patient-management-plan-pmp/" TargetMode="External"/><Relationship Id="rId2" Type="http://schemas.openxmlformats.org/officeDocument/2006/relationships/hyperlink" Target="https://www.nhs.wales/sa/eye-care-wales/wgos/eye-health-professional/performer-resources/" TargetMode="External"/><Relationship Id="rId1" Type="http://schemas.openxmlformats.org/officeDocument/2006/relationships/hyperlink" Target="https://ytydysgu.heiw.wales/courses/c3f8e1fc-bffe-4ce6-8858-de5a44dbc1dc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nhs.wales/sa/eye-care-wales/eye-care-docs/wgos-manuals-changes-summary/wgos-1-and-2-manual/?ts=1776933444157" TargetMode="External"/><Relationship Id="rId4" Type="http://schemas.openxmlformats.org/officeDocument/2006/relationships/hyperlink" Target="https://www.nhs.wales/sa/eye-care-wales/wgos/eye-health-professional/practice-resourc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4685-E605-4E9D-951A-35FCBF8A50BC}">
  <dimension ref="A1:B40"/>
  <sheetViews>
    <sheetView tabSelected="1" zoomScale="90" zoomScaleNormal="90" workbookViewId="0">
      <selection activeCell="A31" sqref="A31"/>
    </sheetView>
  </sheetViews>
  <sheetFormatPr defaultRowHeight="14.6" x14ac:dyDescent="0.4"/>
  <cols>
    <col min="1" max="1" width="77.3828125" customWidth="1"/>
    <col min="4" max="4" width="8.69140625" customWidth="1"/>
  </cols>
  <sheetData>
    <row r="1" spans="1:1" ht="18.45" x14ac:dyDescent="0.5">
      <c r="A1" s="47" t="s">
        <v>102</v>
      </c>
    </row>
    <row r="4" spans="1:1" ht="16.5" customHeight="1" x14ac:dyDescent="0.4">
      <c r="A4" s="20" t="s">
        <v>79</v>
      </c>
    </row>
    <row r="5" spans="1:1" x14ac:dyDescent="0.4">
      <c r="A5" s="20" t="s">
        <v>126</v>
      </c>
    </row>
    <row r="8" spans="1:1" x14ac:dyDescent="0.4">
      <c r="A8" s="15" t="s">
        <v>75</v>
      </c>
    </row>
    <row r="9" spans="1:1" x14ac:dyDescent="0.4">
      <c r="A9" s="10" t="s">
        <v>74</v>
      </c>
    </row>
    <row r="10" spans="1:1" x14ac:dyDescent="0.4">
      <c r="A10" s="10" t="s">
        <v>130</v>
      </c>
    </row>
    <row r="11" spans="1:1" x14ac:dyDescent="0.4">
      <c r="A11" s="10" t="s">
        <v>73</v>
      </c>
    </row>
    <row r="12" spans="1:1" x14ac:dyDescent="0.4">
      <c r="A12" s="10" t="s">
        <v>131</v>
      </c>
    </row>
    <row r="14" spans="1:1" x14ac:dyDescent="0.4">
      <c r="A14" s="15" t="s">
        <v>141</v>
      </c>
    </row>
    <row r="15" spans="1:1" ht="29.15" x14ac:dyDescent="0.4">
      <c r="A15" s="11" t="s">
        <v>125</v>
      </c>
    </row>
    <row r="16" spans="1:1" ht="29.15" x14ac:dyDescent="0.4">
      <c r="A16" s="65" t="s">
        <v>139</v>
      </c>
    </row>
    <row r="17" spans="1:2" x14ac:dyDescent="0.4">
      <c r="A17" s="64"/>
    </row>
    <row r="18" spans="1:2" x14ac:dyDescent="0.4">
      <c r="A18" s="12"/>
    </row>
    <row r="20" spans="1:2" x14ac:dyDescent="0.4">
      <c r="A20" s="14" t="s">
        <v>70</v>
      </c>
    </row>
    <row r="21" spans="1:2" ht="29.15" x14ac:dyDescent="0.4">
      <c r="A21" s="78" t="s">
        <v>66</v>
      </c>
    </row>
    <row r="22" spans="1:2" x14ac:dyDescent="0.4">
      <c r="A22" s="78" t="s">
        <v>67</v>
      </c>
    </row>
    <row r="23" spans="1:2" x14ac:dyDescent="0.4">
      <c r="A23" s="78" t="s">
        <v>68</v>
      </c>
    </row>
    <row r="24" spans="1:2" x14ac:dyDescent="0.4">
      <c r="A24" s="78" t="s">
        <v>69</v>
      </c>
    </row>
    <row r="25" spans="1:2" x14ac:dyDescent="0.4">
      <c r="A25" s="13"/>
    </row>
    <row r="26" spans="1:2" x14ac:dyDescent="0.4">
      <c r="A26" s="12"/>
    </row>
    <row r="27" spans="1:2" ht="43.75" x14ac:dyDescent="0.4">
      <c r="A27" s="46" t="s">
        <v>91</v>
      </c>
    </row>
    <row r="29" spans="1:2" x14ac:dyDescent="0.4">
      <c r="A29" s="50" t="s">
        <v>127</v>
      </c>
    </row>
    <row r="30" spans="1:2" x14ac:dyDescent="0.4">
      <c r="A30" s="75" t="s">
        <v>129</v>
      </c>
    </row>
    <row r="31" spans="1:2" x14ac:dyDescent="0.4">
      <c r="A31" s="75" t="s">
        <v>110</v>
      </c>
    </row>
    <row r="32" spans="1:2" x14ac:dyDescent="0.4">
      <c r="A32" s="75" t="s">
        <v>105</v>
      </c>
      <c r="B32" s="48"/>
    </row>
    <row r="33" spans="1:2" x14ac:dyDescent="0.4">
      <c r="A33" s="75" t="s">
        <v>106</v>
      </c>
    </row>
    <row r="34" spans="1:2" x14ac:dyDescent="0.4">
      <c r="A34" s="75" t="s">
        <v>107</v>
      </c>
      <c r="B34" s="48"/>
    </row>
    <row r="35" spans="1:2" x14ac:dyDescent="0.4">
      <c r="A35" s="75" t="s">
        <v>111</v>
      </c>
    </row>
    <row r="36" spans="1:2" x14ac:dyDescent="0.4">
      <c r="A36" s="75" t="s">
        <v>109</v>
      </c>
    </row>
    <row r="37" spans="1:2" x14ac:dyDescent="0.4">
      <c r="A37" s="75" t="s">
        <v>108</v>
      </c>
      <c r="B37" s="48"/>
    </row>
    <row r="39" spans="1:2" x14ac:dyDescent="0.4">
      <c r="A39" s="49" t="s">
        <v>103</v>
      </c>
    </row>
    <row r="40" spans="1:2" x14ac:dyDescent="0.4">
      <c r="A40" s="79" t="s">
        <v>104</v>
      </c>
    </row>
  </sheetData>
  <sheetProtection algorithmName="SHA-512" hashValue="1l0sxzTuoWV9b9786P8scflDdOG7G+n/U02Q5fwzYoPYkGmwsNgA88G4r9Sf2T3HywHdS92SMS+Sx/1781UDnA==" saltValue="9p9ODVUl3vSPY0KULBbijA==" spinCount="100000" sheet="1" objects="1" scenarios="1" selectLockedCells="1"/>
  <hyperlinks>
    <hyperlink ref="A40" r:id="rId1" display="https://ytydysgu.heiw.wales/courses/c3f8e1fc-bffe-4ce6-8858-de5a44dbc1dc" xr:uid="{15EE1CD1-81CD-420D-8DAB-F607BC01CD3A}"/>
    <hyperlink ref="A23" r:id="rId2" display="https://www.nhs.wales/sa/eye-care-wales/wgos/eye-health-professional/performer-resources/" xr:uid="{BECE7F43-61D6-4454-9118-AEEBE28BB16C}"/>
    <hyperlink ref="A24" r:id="rId3" display="https://www.nhs.wales/sa/eye-care-wales/wgos/eye-health-professional/practice-resources/wgos-patient-management-plan-pmp/" xr:uid="{D3461B46-368E-4C1D-A8D8-61EB002DC187}"/>
    <hyperlink ref="A22" r:id="rId4" display="https://www.nhs.wales/sa/eye-care-wales/wgos/eye-health-professional/practice-resources/" xr:uid="{4C9EC9B9-F629-43AC-8C19-5C517561FCAC}"/>
    <hyperlink ref="A21" r:id="rId5" display="https://www.nhs.wales/sa/eye-care-wales/eye-care-docs/wgos-manuals-changes-summary/wgos-1-and-2-manual/?ts=1776933444157" xr:uid="{CF013A90-A511-46DC-A007-46756CCF6CE3}"/>
  </hyperlinks>
  <pageMargins left="0.7" right="0.7" top="0.75" bottom="0.75" header="0.3" footer="0.3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C67D8-6418-44CD-A821-867CE5D9FA7E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895" priority="66" operator="containsText" text="No">
      <formula>NOT(ISERROR(SEARCH("No",B1)))</formula>
    </cfRule>
  </conditionalFormatting>
  <conditionalFormatting sqref="B8:K12">
    <cfRule type="containsText" dxfId="894" priority="63" operator="containsText" text="N/A">
      <formula>NOT(ISERROR(SEARCH("N/A",B8)))</formula>
    </cfRule>
    <cfRule type="containsText" dxfId="893" priority="65" operator="containsText" text="Yes">
      <formula>NOT(ISERROR(SEARCH("Yes",B8)))</formula>
    </cfRule>
    <cfRule type="containsText" dxfId="892" priority="64" operator="containsText" text="No">
      <formula>NOT(ISERROR(SEARCH("No",B8)))</formula>
    </cfRule>
  </conditionalFormatting>
  <conditionalFormatting sqref="B16:K17">
    <cfRule type="containsText" dxfId="891" priority="58" operator="containsText" text="No">
      <formula>NOT(ISERROR(SEARCH("No",B16)))</formula>
    </cfRule>
    <cfRule type="containsText" dxfId="890" priority="59" operator="containsText" text="Yes">
      <formula>NOT(ISERROR(SEARCH("Yes",B16)))</formula>
    </cfRule>
    <cfRule type="containsText" dxfId="889" priority="57" operator="containsText" text="N/A">
      <formula>NOT(ISERROR(SEARCH("N/A",B16)))</formula>
    </cfRule>
  </conditionalFormatting>
  <conditionalFormatting sqref="B21:K22 B24:K24">
    <cfRule type="containsText" dxfId="888" priority="56" operator="containsText" text="Yes">
      <formula>NOT(ISERROR(SEARCH("Yes",B21)))</formula>
    </cfRule>
    <cfRule type="containsText" dxfId="887" priority="55" operator="containsText" text="No">
      <formula>NOT(ISERROR(SEARCH("No",B21)))</formula>
    </cfRule>
  </conditionalFormatting>
  <conditionalFormatting sqref="B24:K24 B21:K22">
    <cfRule type="containsText" dxfId="886" priority="54" operator="containsText" text="N/A">
      <formula>NOT(ISERROR(SEARCH("N/A",B21)))</formula>
    </cfRule>
  </conditionalFormatting>
  <conditionalFormatting sqref="B24:K26">
    <cfRule type="beginsWith" dxfId="885" priority="53" operator="beginsWith" text="Yes">
      <formula>LEFT(B24,LEN("Yes"))="Yes"</formula>
    </cfRule>
    <cfRule type="beginsWith" dxfId="884" priority="52" operator="beginsWith" text="No">
      <formula>LEFT(B24,LEN("No"))="No"</formula>
    </cfRule>
    <cfRule type="containsText" dxfId="883" priority="51" operator="containsText" text="Red">
      <formula>NOT(ISERROR(SEARCH("Red",B24)))</formula>
    </cfRule>
    <cfRule type="containsText" dxfId="882" priority="45" operator="containsText" text="N/A">
      <formula>NOT(ISERROR(SEARCH("N/A",B24)))</formula>
    </cfRule>
    <cfRule type="containsText" dxfId="881" priority="49" operator="containsText" text="Green">
      <formula>NOT(ISERROR(SEARCH("Green",B24)))</formula>
    </cfRule>
    <cfRule type="containsText" dxfId="880" priority="50" operator="containsText" text="Amber">
      <formula>NOT(ISERROR(SEARCH("Amber",B24)))</formula>
    </cfRule>
  </conditionalFormatting>
  <conditionalFormatting sqref="L8:L12 L16:L17 L21">
    <cfRule type="cellIs" dxfId="879" priority="62" operator="lessThan">
      <formula>0.5</formula>
    </cfRule>
    <cfRule type="cellIs" dxfId="878" priority="61" operator="greaterThanOrEqual">
      <formula>0.5</formula>
    </cfRule>
    <cfRule type="cellIs" dxfId="877" priority="60" operator="equal">
      <formula>1</formula>
    </cfRule>
  </conditionalFormatting>
  <conditionalFormatting sqref="L24:L26">
    <cfRule type="cellIs" dxfId="876" priority="48" operator="equal">
      <formula>1</formula>
    </cfRule>
    <cfRule type="cellIs" dxfId="875" priority="47" operator="lessThan">
      <formula>0.5</formula>
    </cfRule>
    <cfRule type="cellIs" dxfId="874" priority="46" operator="greaterThanOrEqual">
      <formula>0.5</formula>
    </cfRule>
  </conditionalFormatting>
  <conditionalFormatting sqref="L28">
    <cfRule type="cellIs" dxfId="873" priority="44" operator="equal">
      <formula>1</formula>
    </cfRule>
    <cfRule type="cellIs" dxfId="872" priority="43" operator="lessThan">
      <formula>0.5</formula>
    </cfRule>
    <cfRule type="cellIs" dxfId="871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870" priority="41" operator="containsText" text="Red">
      <formula>NOT(ISERROR(SEARCH("Red",M1)))</formula>
    </cfRule>
    <cfRule type="containsText" dxfId="869" priority="40" operator="containsText" text="Amber">
      <formula>NOT(ISERROR(SEARCH("Amber",M1)))</formula>
    </cfRule>
    <cfRule type="containsText" dxfId="868" priority="39" operator="containsText" text="Green">
      <formula>NOT(ISERROR(SEARCH("Green",M1)))</formula>
    </cfRule>
  </conditionalFormatting>
  <conditionalFormatting sqref="M24:M28">
    <cfRule type="containsBlanks" dxfId="867" priority="37">
      <formula>LEN(TRIM(M24))=0</formula>
    </cfRule>
  </conditionalFormatting>
  <conditionalFormatting sqref="N23">
    <cfRule type="containsText" dxfId="866" priority="4" operator="containsText" text="Green">
      <formula>NOT(ISERROR(SEARCH("Green",N23)))</formula>
    </cfRule>
    <cfRule type="containsText" dxfId="865" priority="5" operator="containsText" text="Amber">
      <formula>NOT(ISERROR(SEARCH("Amber",N23)))</formula>
    </cfRule>
    <cfRule type="containsText" dxfId="864" priority="6" operator="containsText" text="Red">
      <formula>NOT(ISERROR(SEARCH("Red",N23)))</formula>
    </cfRule>
  </conditionalFormatting>
  <conditionalFormatting sqref="Q4:Z4">
    <cfRule type="containsText" dxfId="863" priority="36" operator="containsText" text="No">
      <formula>NOT(ISERROR(SEARCH("No",Q4)))</formula>
    </cfRule>
  </conditionalFormatting>
  <conditionalFormatting sqref="Q8:Z12">
    <cfRule type="containsText" dxfId="862" priority="35" operator="containsText" text="Yes">
      <formula>NOT(ISERROR(SEARCH("Yes",Q8)))</formula>
    </cfRule>
    <cfRule type="containsText" dxfId="861" priority="33" operator="containsText" text="N/A">
      <formula>NOT(ISERROR(SEARCH("N/A",Q8)))</formula>
    </cfRule>
    <cfRule type="containsText" dxfId="860" priority="34" operator="containsText" text="No">
      <formula>NOT(ISERROR(SEARCH("No",Q8)))</formula>
    </cfRule>
  </conditionalFormatting>
  <conditionalFormatting sqref="Q16:Z17">
    <cfRule type="containsText" dxfId="859" priority="29" operator="containsText" text="Yes">
      <formula>NOT(ISERROR(SEARCH("Yes",Q16)))</formula>
    </cfRule>
    <cfRule type="containsText" dxfId="858" priority="28" operator="containsText" text="No">
      <formula>NOT(ISERROR(SEARCH("No",Q16)))</formula>
    </cfRule>
    <cfRule type="containsText" dxfId="857" priority="27" operator="containsText" text="N/A">
      <formula>NOT(ISERROR(SEARCH("N/A",Q16)))</formula>
    </cfRule>
  </conditionalFormatting>
  <conditionalFormatting sqref="Q21:Z22 Q24:Z24">
    <cfRule type="containsText" dxfId="856" priority="26" operator="containsText" text="Yes">
      <formula>NOT(ISERROR(SEARCH("Yes",Q21)))</formula>
    </cfRule>
    <cfRule type="containsText" dxfId="855" priority="25" operator="containsText" text="No">
      <formula>NOT(ISERROR(SEARCH("No",Q21)))</formula>
    </cfRule>
  </conditionalFormatting>
  <conditionalFormatting sqref="Q24:Z24 Q21:Z22">
    <cfRule type="containsText" dxfId="854" priority="24" operator="containsText" text="N/A">
      <formula>NOT(ISERROR(SEARCH("N/A",Q21)))</formula>
    </cfRule>
  </conditionalFormatting>
  <conditionalFormatting sqref="Q24:Z26">
    <cfRule type="beginsWith" dxfId="853" priority="23" operator="beginsWith" text="Yes">
      <formula>LEFT(Q24,LEN("Yes"))="Yes"</formula>
    </cfRule>
    <cfRule type="beginsWith" dxfId="852" priority="22" operator="beginsWith" text="No">
      <formula>LEFT(Q24,LEN("No"))="No"</formula>
    </cfRule>
    <cfRule type="containsText" dxfId="851" priority="21" operator="containsText" text="Red">
      <formula>NOT(ISERROR(SEARCH("Red",Q24)))</formula>
    </cfRule>
    <cfRule type="containsText" dxfId="850" priority="20" operator="containsText" text="Amber">
      <formula>NOT(ISERROR(SEARCH("Amber",Q24)))</formula>
    </cfRule>
    <cfRule type="containsText" dxfId="849" priority="19" operator="containsText" text="Green">
      <formula>NOT(ISERROR(SEARCH("Green",Q24)))</formula>
    </cfRule>
    <cfRule type="containsText" dxfId="848" priority="15" operator="containsText" text="N/A">
      <formula>NOT(ISERROR(SEARCH("N/A",Q24)))</formula>
    </cfRule>
  </conditionalFormatting>
  <conditionalFormatting sqref="AA8:AA12 AA16:AA17 AA21">
    <cfRule type="cellIs" dxfId="847" priority="30" operator="equal">
      <formula>1</formula>
    </cfRule>
    <cfRule type="cellIs" dxfId="846" priority="32" operator="lessThan">
      <formula>0.5</formula>
    </cfRule>
    <cfRule type="cellIs" dxfId="845" priority="31" operator="greaterThanOrEqual">
      <formula>0.5</formula>
    </cfRule>
  </conditionalFormatting>
  <conditionalFormatting sqref="AA24:AA26">
    <cfRule type="cellIs" dxfId="844" priority="18" operator="equal">
      <formula>1</formula>
    </cfRule>
    <cfRule type="cellIs" dxfId="843" priority="16" operator="greaterThanOrEqual">
      <formula>0.5</formula>
    </cfRule>
    <cfRule type="cellIs" dxfId="842" priority="17" operator="lessThan">
      <formula>0.5</formula>
    </cfRule>
  </conditionalFormatting>
  <conditionalFormatting sqref="AA28">
    <cfRule type="cellIs" dxfId="841" priority="14" operator="equal">
      <formula>1</formula>
    </cfRule>
    <cfRule type="cellIs" dxfId="840" priority="13" operator="lessThan">
      <formula>0.5</formula>
    </cfRule>
    <cfRule type="cellIs" dxfId="839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838" priority="11" operator="containsText" text="Red">
      <formula>NOT(ISERROR(SEARCH("Red",AB3)))</formula>
    </cfRule>
    <cfRule type="containsText" dxfId="837" priority="9" operator="containsText" text="Green">
      <formula>NOT(ISERROR(SEARCH("Green",AB3)))</formula>
    </cfRule>
    <cfRule type="containsText" dxfId="836" priority="10" operator="containsText" text="Amber">
      <formula>NOT(ISERROR(SEARCH("Amber",AB3)))</formula>
    </cfRule>
  </conditionalFormatting>
  <conditionalFormatting sqref="AB24:AB28">
    <cfRule type="containsBlanks" dxfId="835" priority="7">
      <formula>LEN(TRIM(AB24))=0</formula>
    </cfRule>
  </conditionalFormatting>
  <conditionalFormatting sqref="AC23">
    <cfRule type="containsText" dxfId="834" priority="1" operator="containsText" text="Green">
      <formula>NOT(ISERROR(SEARCH("Green",AC23)))</formula>
    </cfRule>
    <cfRule type="containsText" dxfId="833" priority="3" operator="containsText" text="Red">
      <formula>NOT(ISERROR(SEARCH("Red",AC23)))</formula>
    </cfRule>
    <cfRule type="containsText" dxfId="832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B4:K4 Q4:Z4" xr:uid="{9F0BCAC6-E64C-4597-B09A-8CA426AB5DC3}">
      <formula1>"16+, U16"</formula1>
    </dataValidation>
    <dataValidation type="list" allowBlank="1" showInputMessage="1" showErrorMessage="1" sqref="B5:K5 Q5:Z5" xr:uid="{D5456F6D-1EB9-4723-82C9-7B08B544ACAA}">
      <formula1>"Yes, No"</formula1>
    </dataValidation>
    <dataValidation type="list" allowBlank="1" showInputMessage="1" showErrorMessage="1" sqref="Q21:Z22 B16:K17 B21:K22 Q8:Z12 Q16:Z17 B8:K12" xr:uid="{6CB8B09E-A08F-4EF0-93E1-CE0597C1D492}">
      <formula1>"Yes, No, N/A"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1A9D-3424-4A3E-8EE8-83F6AD5FEF07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831" priority="66" operator="containsText" text="No">
      <formula>NOT(ISERROR(SEARCH("No",B1)))</formula>
    </cfRule>
  </conditionalFormatting>
  <conditionalFormatting sqref="B8:K12">
    <cfRule type="containsText" dxfId="830" priority="63" operator="containsText" text="N/A">
      <formula>NOT(ISERROR(SEARCH("N/A",B8)))</formula>
    </cfRule>
    <cfRule type="containsText" dxfId="829" priority="65" operator="containsText" text="Yes">
      <formula>NOT(ISERROR(SEARCH("Yes",B8)))</formula>
    </cfRule>
    <cfRule type="containsText" dxfId="828" priority="64" operator="containsText" text="No">
      <formula>NOT(ISERROR(SEARCH("No",B8)))</formula>
    </cfRule>
  </conditionalFormatting>
  <conditionalFormatting sqref="B16:K17">
    <cfRule type="containsText" dxfId="827" priority="58" operator="containsText" text="No">
      <formula>NOT(ISERROR(SEARCH("No",B16)))</formula>
    </cfRule>
    <cfRule type="containsText" dxfId="826" priority="59" operator="containsText" text="Yes">
      <formula>NOT(ISERROR(SEARCH("Yes",B16)))</formula>
    </cfRule>
    <cfRule type="containsText" dxfId="825" priority="57" operator="containsText" text="N/A">
      <formula>NOT(ISERROR(SEARCH("N/A",B16)))</formula>
    </cfRule>
  </conditionalFormatting>
  <conditionalFormatting sqref="B21:K22 B24:K24">
    <cfRule type="containsText" dxfId="824" priority="56" operator="containsText" text="Yes">
      <formula>NOT(ISERROR(SEARCH("Yes",B21)))</formula>
    </cfRule>
    <cfRule type="containsText" dxfId="823" priority="55" operator="containsText" text="No">
      <formula>NOT(ISERROR(SEARCH("No",B21)))</formula>
    </cfRule>
  </conditionalFormatting>
  <conditionalFormatting sqref="B24:K24 B21:K22">
    <cfRule type="containsText" dxfId="822" priority="54" operator="containsText" text="N/A">
      <formula>NOT(ISERROR(SEARCH("N/A",B21)))</formula>
    </cfRule>
  </conditionalFormatting>
  <conditionalFormatting sqref="B24:K26">
    <cfRule type="beginsWith" dxfId="821" priority="53" operator="beginsWith" text="Yes">
      <formula>LEFT(B24,LEN("Yes"))="Yes"</formula>
    </cfRule>
    <cfRule type="beginsWith" dxfId="820" priority="52" operator="beginsWith" text="No">
      <formula>LEFT(B24,LEN("No"))="No"</formula>
    </cfRule>
    <cfRule type="containsText" dxfId="819" priority="51" operator="containsText" text="Red">
      <formula>NOT(ISERROR(SEARCH("Red",B24)))</formula>
    </cfRule>
    <cfRule type="containsText" dxfId="818" priority="45" operator="containsText" text="N/A">
      <formula>NOT(ISERROR(SEARCH("N/A",B24)))</formula>
    </cfRule>
    <cfRule type="containsText" dxfId="817" priority="49" operator="containsText" text="Green">
      <formula>NOT(ISERROR(SEARCH("Green",B24)))</formula>
    </cfRule>
    <cfRule type="containsText" dxfId="816" priority="50" operator="containsText" text="Amber">
      <formula>NOT(ISERROR(SEARCH("Amber",B24)))</formula>
    </cfRule>
  </conditionalFormatting>
  <conditionalFormatting sqref="L8:L12 L16:L17 L21">
    <cfRule type="cellIs" dxfId="815" priority="62" operator="lessThan">
      <formula>0.5</formula>
    </cfRule>
    <cfRule type="cellIs" dxfId="814" priority="61" operator="greaterThanOrEqual">
      <formula>0.5</formula>
    </cfRule>
    <cfRule type="cellIs" dxfId="813" priority="60" operator="equal">
      <formula>1</formula>
    </cfRule>
  </conditionalFormatting>
  <conditionalFormatting sqref="L24:L26">
    <cfRule type="cellIs" dxfId="812" priority="48" operator="equal">
      <formula>1</formula>
    </cfRule>
    <cfRule type="cellIs" dxfId="811" priority="47" operator="lessThan">
      <formula>0.5</formula>
    </cfRule>
    <cfRule type="cellIs" dxfId="810" priority="46" operator="greaterThanOrEqual">
      <formula>0.5</formula>
    </cfRule>
  </conditionalFormatting>
  <conditionalFormatting sqref="L28">
    <cfRule type="cellIs" dxfId="809" priority="44" operator="equal">
      <formula>1</formula>
    </cfRule>
    <cfRule type="cellIs" dxfId="808" priority="43" operator="lessThan">
      <formula>0.5</formula>
    </cfRule>
    <cfRule type="cellIs" dxfId="807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806" priority="41" operator="containsText" text="Red">
      <formula>NOT(ISERROR(SEARCH("Red",M1)))</formula>
    </cfRule>
    <cfRule type="containsText" dxfId="805" priority="40" operator="containsText" text="Amber">
      <formula>NOT(ISERROR(SEARCH("Amber",M1)))</formula>
    </cfRule>
    <cfRule type="containsText" dxfId="804" priority="39" operator="containsText" text="Green">
      <formula>NOT(ISERROR(SEARCH("Green",M1)))</formula>
    </cfRule>
  </conditionalFormatting>
  <conditionalFormatting sqref="M24:M28">
    <cfRule type="containsBlanks" dxfId="803" priority="37">
      <formula>LEN(TRIM(M24))=0</formula>
    </cfRule>
  </conditionalFormatting>
  <conditionalFormatting sqref="N23">
    <cfRule type="containsText" dxfId="802" priority="4" operator="containsText" text="Green">
      <formula>NOT(ISERROR(SEARCH("Green",N23)))</formula>
    </cfRule>
    <cfRule type="containsText" dxfId="801" priority="5" operator="containsText" text="Amber">
      <formula>NOT(ISERROR(SEARCH("Amber",N23)))</formula>
    </cfRule>
    <cfRule type="containsText" dxfId="800" priority="6" operator="containsText" text="Red">
      <formula>NOT(ISERROR(SEARCH("Red",N23)))</formula>
    </cfRule>
  </conditionalFormatting>
  <conditionalFormatting sqref="Q4:Z4">
    <cfRule type="containsText" dxfId="799" priority="36" operator="containsText" text="No">
      <formula>NOT(ISERROR(SEARCH("No",Q4)))</formula>
    </cfRule>
  </conditionalFormatting>
  <conditionalFormatting sqref="Q8:Z12">
    <cfRule type="containsText" dxfId="798" priority="35" operator="containsText" text="Yes">
      <formula>NOT(ISERROR(SEARCH("Yes",Q8)))</formula>
    </cfRule>
    <cfRule type="containsText" dxfId="797" priority="33" operator="containsText" text="N/A">
      <formula>NOT(ISERROR(SEARCH("N/A",Q8)))</formula>
    </cfRule>
    <cfRule type="containsText" dxfId="796" priority="34" operator="containsText" text="No">
      <formula>NOT(ISERROR(SEARCH("No",Q8)))</formula>
    </cfRule>
  </conditionalFormatting>
  <conditionalFormatting sqref="Q16:Z17">
    <cfRule type="containsText" dxfId="795" priority="29" operator="containsText" text="Yes">
      <formula>NOT(ISERROR(SEARCH("Yes",Q16)))</formula>
    </cfRule>
    <cfRule type="containsText" dxfId="794" priority="28" operator="containsText" text="No">
      <formula>NOT(ISERROR(SEARCH("No",Q16)))</formula>
    </cfRule>
    <cfRule type="containsText" dxfId="793" priority="27" operator="containsText" text="N/A">
      <formula>NOT(ISERROR(SEARCH("N/A",Q16)))</formula>
    </cfRule>
  </conditionalFormatting>
  <conditionalFormatting sqref="Q21:Z22 Q24:Z24">
    <cfRule type="containsText" dxfId="792" priority="26" operator="containsText" text="Yes">
      <formula>NOT(ISERROR(SEARCH("Yes",Q21)))</formula>
    </cfRule>
    <cfRule type="containsText" dxfId="791" priority="25" operator="containsText" text="No">
      <formula>NOT(ISERROR(SEARCH("No",Q21)))</formula>
    </cfRule>
  </conditionalFormatting>
  <conditionalFormatting sqref="Q24:Z24 Q21:Z22">
    <cfRule type="containsText" dxfId="790" priority="24" operator="containsText" text="N/A">
      <formula>NOT(ISERROR(SEARCH("N/A",Q21)))</formula>
    </cfRule>
  </conditionalFormatting>
  <conditionalFormatting sqref="Q24:Z26">
    <cfRule type="beginsWith" dxfId="789" priority="23" operator="beginsWith" text="Yes">
      <formula>LEFT(Q24,LEN("Yes"))="Yes"</formula>
    </cfRule>
    <cfRule type="beginsWith" dxfId="788" priority="22" operator="beginsWith" text="No">
      <formula>LEFT(Q24,LEN("No"))="No"</formula>
    </cfRule>
    <cfRule type="containsText" dxfId="787" priority="21" operator="containsText" text="Red">
      <formula>NOT(ISERROR(SEARCH("Red",Q24)))</formula>
    </cfRule>
    <cfRule type="containsText" dxfId="786" priority="20" operator="containsText" text="Amber">
      <formula>NOT(ISERROR(SEARCH("Amber",Q24)))</formula>
    </cfRule>
    <cfRule type="containsText" dxfId="785" priority="19" operator="containsText" text="Green">
      <formula>NOT(ISERROR(SEARCH("Green",Q24)))</formula>
    </cfRule>
    <cfRule type="containsText" dxfId="784" priority="15" operator="containsText" text="N/A">
      <formula>NOT(ISERROR(SEARCH("N/A",Q24)))</formula>
    </cfRule>
  </conditionalFormatting>
  <conditionalFormatting sqref="AA8:AA12 AA16:AA17 AA21">
    <cfRule type="cellIs" dxfId="783" priority="30" operator="equal">
      <formula>1</formula>
    </cfRule>
    <cfRule type="cellIs" dxfId="782" priority="32" operator="lessThan">
      <formula>0.5</formula>
    </cfRule>
    <cfRule type="cellIs" dxfId="781" priority="31" operator="greaterThanOrEqual">
      <formula>0.5</formula>
    </cfRule>
  </conditionalFormatting>
  <conditionalFormatting sqref="AA24:AA26">
    <cfRule type="cellIs" dxfId="780" priority="18" operator="equal">
      <formula>1</formula>
    </cfRule>
    <cfRule type="cellIs" dxfId="779" priority="16" operator="greaterThanOrEqual">
      <formula>0.5</formula>
    </cfRule>
    <cfRule type="cellIs" dxfId="778" priority="17" operator="lessThan">
      <formula>0.5</formula>
    </cfRule>
  </conditionalFormatting>
  <conditionalFormatting sqref="AA28">
    <cfRule type="cellIs" dxfId="777" priority="14" operator="equal">
      <formula>1</formula>
    </cfRule>
    <cfRule type="cellIs" dxfId="776" priority="13" operator="lessThan">
      <formula>0.5</formula>
    </cfRule>
    <cfRule type="cellIs" dxfId="775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774" priority="11" operator="containsText" text="Red">
      <formula>NOT(ISERROR(SEARCH("Red",AB3)))</formula>
    </cfRule>
    <cfRule type="containsText" dxfId="773" priority="9" operator="containsText" text="Green">
      <formula>NOT(ISERROR(SEARCH("Green",AB3)))</formula>
    </cfRule>
    <cfRule type="containsText" dxfId="772" priority="10" operator="containsText" text="Amber">
      <formula>NOT(ISERROR(SEARCH("Amber",AB3)))</formula>
    </cfRule>
  </conditionalFormatting>
  <conditionalFormatting sqref="AB24:AB28">
    <cfRule type="containsBlanks" dxfId="771" priority="7">
      <formula>LEN(TRIM(AB24))=0</formula>
    </cfRule>
  </conditionalFormatting>
  <conditionalFormatting sqref="AC23">
    <cfRule type="containsText" dxfId="770" priority="1" operator="containsText" text="Green">
      <formula>NOT(ISERROR(SEARCH("Green",AC23)))</formula>
    </cfRule>
    <cfRule type="containsText" dxfId="769" priority="3" operator="containsText" text="Red">
      <formula>NOT(ISERROR(SEARCH("Red",AC23)))</formula>
    </cfRule>
    <cfRule type="containsText" dxfId="768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Q21:Z22 B16:K17 B21:K22 Q8:Z12 Q16:Z17 B8:K12" xr:uid="{B07AA688-2069-4197-9162-1FF7A9D21EE1}">
      <formula1>"Yes, No, N/A"</formula1>
    </dataValidation>
    <dataValidation type="list" allowBlank="1" showInputMessage="1" showErrorMessage="1" sqref="B5:K5 Q5:Z5" xr:uid="{F63CB475-881A-4A5F-85D3-35C2C462F2A5}">
      <formula1>"Yes, No"</formula1>
    </dataValidation>
    <dataValidation type="list" allowBlank="1" showInputMessage="1" showErrorMessage="1" sqref="B4:K4 Q4:Z4" xr:uid="{9760E489-C85E-4081-B87B-547751CE7009}">
      <formula1>"16+, U16"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F495-86F1-4F65-9089-9BE0D8C0A5A5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767" priority="66" operator="containsText" text="No">
      <formula>NOT(ISERROR(SEARCH("No",B1)))</formula>
    </cfRule>
  </conditionalFormatting>
  <conditionalFormatting sqref="B8:K12">
    <cfRule type="containsText" dxfId="766" priority="63" operator="containsText" text="N/A">
      <formula>NOT(ISERROR(SEARCH("N/A",B8)))</formula>
    </cfRule>
    <cfRule type="containsText" dxfId="765" priority="65" operator="containsText" text="Yes">
      <formula>NOT(ISERROR(SEARCH("Yes",B8)))</formula>
    </cfRule>
    <cfRule type="containsText" dxfId="764" priority="64" operator="containsText" text="No">
      <formula>NOT(ISERROR(SEARCH("No",B8)))</formula>
    </cfRule>
  </conditionalFormatting>
  <conditionalFormatting sqref="B16:K17">
    <cfRule type="containsText" dxfId="763" priority="58" operator="containsText" text="No">
      <formula>NOT(ISERROR(SEARCH("No",B16)))</formula>
    </cfRule>
    <cfRule type="containsText" dxfId="762" priority="59" operator="containsText" text="Yes">
      <formula>NOT(ISERROR(SEARCH("Yes",B16)))</formula>
    </cfRule>
    <cfRule type="containsText" dxfId="761" priority="57" operator="containsText" text="N/A">
      <formula>NOT(ISERROR(SEARCH("N/A",B16)))</formula>
    </cfRule>
  </conditionalFormatting>
  <conditionalFormatting sqref="B21:K22 B24:K24">
    <cfRule type="containsText" dxfId="760" priority="56" operator="containsText" text="Yes">
      <formula>NOT(ISERROR(SEARCH("Yes",B21)))</formula>
    </cfRule>
    <cfRule type="containsText" dxfId="759" priority="55" operator="containsText" text="No">
      <formula>NOT(ISERROR(SEARCH("No",B21)))</formula>
    </cfRule>
  </conditionalFormatting>
  <conditionalFormatting sqref="B24:K24 B21:K22">
    <cfRule type="containsText" dxfId="758" priority="54" operator="containsText" text="N/A">
      <formula>NOT(ISERROR(SEARCH("N/A",B21)))</formula>
    </cfRule>
  </conditionalFormatting>
  <conditionalFormatting sqref="B24:K26">
    <cfRule type="beginsWith" dxfId="757" priority="53" operator="beginsWith" text="Yes">
      <formula>LEFT(B24,LEN("Yes"))="Yes"</formula>
    </cfRule>
    <cfRule type="beginsWith" dxfId="756" priority="52" operator="beginsWith" text="No">
      <formula>LEFT(B24,LEN("No"))="No"</formula>
    </cfRule>
    <cfRule type="containsText" dxfId="755" priority="51" operator="containsText" text="Red">
      <formula>NOT(ISERROR(SEARCH("Red",B24)))</formula>
    </cfRule>
    <cfRule type="containsText" dxfId="754" priority="45" operator="containsText" text="N/A">
      <formula>NOT(ISERROR(SEARCH("N/A",B24)))</formula>
    </cfRule>
    <cfRule type="containsText" dxfId="753" priority="49" operator="containsText" text="Green">
      <formula>NOT(ISERROR(SEARCH("Green",B24)))</formula>
    </cfRule>
    <cfRule type="containsText" dxfId="752" priority="50" operator="containsText" text="Amber">
      <formula>NOT(ISERROR(SEARCH("Amber",B24)))</formula>
    </cfRule>
  </conditionalFormatting>
  <conditionalFormatting sqref="L8:L12 L16:L17 L21">
    <cfRule type="cellIs" dxfId="751" priority="62" operator="lessThan">
      <formula>0.5</formula>
    </cfRule>
    <cfRule type="cellIs" dxfId="750" priority="61" operator="greaterThanOrEqual">
      <formula>0.5</formula>
    </cfRule>
    <cfRule type="cellIs" dxfId="749" priority="60" operator="equal">
      <formula>1</formula>
    </cfRule>
  </conditionalFormatting>
  <conditionalFormatting sqref="L24:L26">
    <cfRule type="cellIs" dxfId="748" priority="48" operator="equal">
      <formula>1</formula>
    </cfRule>
    <cfRule type="cellIs" dxfId="747" priority="47" operator="lessThan">
      <formula>0.5</formula>
    </cfRule>
    <cfRule type="cellIs" dxfId="746" priority="46" operator="greaterThanOrEqual">
      <formula>0.5</formula>
    </cfRule>
  </conditionalFormatting>
  <conditionalFormatting sqref="L28">
    <cfRule type="cellIs" dxfId="745" priority="44" operator="equal">
      <formula>1</formula>
    </cfRule>
    <cfRule type="cellIs" dxfId="744" priority="43" operator="lessThan">
      <formula>0.5</formula>
    </cfRule>
    <cfRule type="cellIs" dxfId="743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742" priority="41" operator="containsText" text="Red">
      <formula>NOT(ISERROR(SEARCH("Red",M1)))</formula>
    </cfRule>
    <cfRule type="containsText" dxfId="741" priority="40" operator="containsText" text="Amber">
      <formula>NOT(ISERROR(SEARCH("Amber",M1)))</formula>
    </cfRule>
    <cfRule type="containsText" dxfId="740" priority="39" operator="containsText" text="Green">
      <formula>NOT(ISERROR(SEARCH("Green",M1)))</formula>
    </cfRule>
  </conditionalFormatting>
  <conditionalFormatting sqref="M24:M28">
    <cfRule type="containsBlanks" dxfId="739" priority="37">
      <formula>LEN(TRIM(M24))=0</formula>
    </cfRule>
  </conditionalFormatting>
  <conditionalFormatting sqref="N23">
    <cfRule type="containsText" dxfId="738" priority="4" operator="containsText" text="Green">
      <formula>NOT(ISERROR(SEARCH("Green",N23)))</formula>
    </cfRule>
    <cfRule type="containsText" dxfId="737" priority="5" operator="containsText" text="Amber">
      <formula>NOT(ISERROR(SEARCH("Amber",N23)))</formula>
    </cfRule>
    <cfRule type="containsText" dxfId="736" priority="6" operator="containsText" text="Red">
      <formula>NOT(ISERROR(SEARCH("Red",N23)))</formula>
    </cfRule>
  </conditionalFormatting>
  <conditionalFormatting sqref="Q4:Z4">
    <cfRule type="containsText" dxfId="735" priority="36" operator="containsText" text="No">
      <formula>NOT(ISERROR(SEARCH("No",Q4)))</formula>
    </cfRule>
  </conditionalFormatting>
  <conditionalFormatting sqref="Q8:Z12">
    <cfRule type="containsText" dxfId="734" priority="35" operator="containsText" text="Yes">
      <formula>NOT(ISERROR(SEARCH("Yes",Q8)))</formula>
    </cfRule>
    <cfRule type="containsText" dxfId="733" priority="33" operator="containsText" text="N/A">
      <formula>NOT(ISERROR(SEARCH("N/A",Q8)))</formula>
    </cfRule>
    <cfRule type="containsText" dxfId="732" priority="34" operator="containsText" text="No">
      <formula>NOT(ISERROR(SEARCH("No",Q8)))</formula>
    </cfRule>
  </conditionalFormatting>
  <conditionalFormatting sqref="Q16:Z17">
    <cfRule type="containsText" dxfId="731" priority="29" operator="containsText" text="Yes">
      <formula>NOT(ISERROR(SEARCH("Yes",Q16)))</formula>
    </cfRule>
    <cfRule type="containsText" dxfId="730" priority="28" operator="containsText" text="No">
      <formula>NOT(ISERROR(SEARCH("No",Q16)))</formula>
    </cfRule>
    <cfRule type="containsText" dxfId="729" priority="27" operator="containsText" text="N/A">
      <formula>NOT(ISERROR(SEARCH("N/A",Q16)))</formula>
    </cfRule>
  </conditionalFormatting>
  <conditionalFormatting sqref="Q21:Z22 Q24:Z24">
    <cfRule type="containsText" dxfId="728" priority="26" operator="containsText" text="Yes">
      <formula>NOT(ISERROR(SEARCH("Yes",Q21)))</formula>
    </cfRule>
    <cfRule type="containsText" dxfId="727" priority="25" operator="containsText" text="No">
      <formula>NOT(ISERROR(SEARCH("No",Q21)))</formula>
    </cfRule>
  </conditionalFormatting>
  <conditionalFormatting sqref="Q24:Z24 Q21:Z22">
    <cfRule type="containsText" dxfId="726" priority="24" operator="containsText" text="N/A">
      <formula>NOT(ISERROR(SEARCH("N/A",Q21)))</formula>
    </cfRule>
  </conditionalFormatting>
  <conditionalFormatting sqref="Q24:Z26">
    <cfRule type="beginsWith" dxfId="725" priority="23" operator="beginsWith" text="Yes">
      <formula>LEFT(Q24,LEN("Yes"))="Yes"</formula>
    </cfRule>
    <cfRule type="beginsWith" dxfId="724" priority="22" operator="beginsWith" text="No">
      <formula>LEFT(Q24,LEN("No"))="No"</formula>
    </cfRule>
    <cfRule type="containsText" dxfId="723" priority="21" operator="containsText" text="Red">
      <formula>NOT(ISERROR(SEARCH("Red",Q24)))</formula>
    </cfRule>
    <cfRule type="containsText" dxfId="722" priority="20" operator="containsText" text="Amber">
      <formula>NOT(ISERROR(SEARCH("Amber",Q24)))</formula>
    </cfRule>
    <cfRule type="containsText" dxfId="721" priority="19" operator="containsText" text="Green">
      <formula>NOT(ISERROR(SEARCH("Green",Q24)))</formula>
    </cfRule>
    <cfRule type="containsText" dxfId="720" priority="15" operator="containsText" text="N/A">
      <formula>NOT(ISERROR(SEARCH("N/A",Q24)))</formula>
    </cfRule>
  </conditionalFormatting>
  <conditionalFormatting sqref="AA8:AA12 AA16:AA17 AA21">
    <cfRule type="cellIs" dxfId="719" priority="30" operator="equal">
      <formula>1</formula>
    </cfRule>
    <cfRule type="cellIs" dxfId="718" priority="32" operator="lessThan">
      <formula>0.5</formula>
    </cfRule>
    <cfRule type="cellIs" dxfId="717" priority="31" operator="greaterThanOrEqual">
      <formula>0.5</formula>
    </cfRule>
  </conditionalFormatting>
  <conditionalFormatting sqref="AA24:AA26">
    <cfRule type="cellIs" dxfId="716" priority="18" operator="equal">
      <formula>1</formula>
    </cfRule>
    <cfRule type="cellIs" dxfId="715" priority="16" operator="greaterThanOrEqual">
      <formula>0.5</formula>
    </cfRule>
    <cfRule type="cellIs" dxfId="714" priority="17" operator="lessThan">
      <formula>0.5</formula>
    </cfRule>
  </conditionalFormatting>
  <conditionalFormatting sqref="AA28">
    <cfRule type="cellIs" dxfId="713" priority="14" operator="equal">
      <formula>1</formula>
    </cfRule>
    <cfRule type="cellIs" dxfId="712" priority="13" operator="lessThan">
      <formula>0.5</formula>
    </cfRule>
    <cfRule type="cellIs" dxfId="711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710" priority="11" operator="containsText" text="Red">
      <formula>NOT(ISERROR(SEARCH("Red",AB3)))</formula>
    </cfRule>
    <cfRule type="containsText" dxfId="709" priority="9" operator="containsText" text="Green">
      <formula>NOT(ISERROR(SEARCH("Green",AB3)))</formula>
    </cfRule>
    <cfRule type="containsText" dxfId="708" priority="10" operator="containsText" text="Amber">
      <formula>NOT(ISERROR(SEARCH("Amber",AB3)))</formula>
    </cfRule>
  </conditionalFormatting>
  <conditionalFormatting sqref="AB24:AB28">
    <cfRule type="containsBlanks" dxfId="707" priority="7">
      <formula>LEN(TRIM(AB24))=0</formula>
    </cfRule>
  </conditionalFormatting>
  <conditionalFormatting sqref="AC23">
    <cfRule type="containsText" dxfId="706" priority="1" operator="containsText" text="Green">
      <formula>NOT(ISERROR(SEARCH("Green",AC23)))</formula>
    </cfRule>
    <cfRule type="containsText" dxfId="705" priority="3" operator="containsText" text="Red">
      <formula>NOT(ISERROR(SEARCH("Red",AC23)))</formula>
    </cfRule>
    <cfRule type="containsText" dxfId="704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B4:K4 Q4:Z4" xr:uid="{2FA364F9-A412-45FF-AEB8-2CB3AB16E36A}">
      <formula1>"16+, U16"</formula1>
    </dataValidation>
    <dataValidation type="list" allowBlank="1" showInputMessage="1" showErrorMessage="1" sqref="B5:K5 Q5:Z5" xr:uid="{786716B5-ED99-4C2C-83B0-27C458094B81}">
      <formula1>"Yes, No"</formula1>
    </dataValidation>
    <dataValidation type="list" allowBlank="1" showInputMessage="1" showErrorMessage="1" sqref="Q21:Z22 B16:K17 B21:K22 Q8:Z12 Q16:Z17 B8:K12" xr:uid="{2F36B850-920E-482B-97E0-DB3E1086BD56}">
      <formula1>"Yes, No, N/A"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9C3C-19D4-4B54-92BF-4E5F5A74095C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703" priority="66" operator="containsText" text="No">
      <formula>NOT(ISERROR(SEARCH("No",B1)))</formula>
    </cfRule>
  </conditionalFormatting>
  <conditionalFormatting sqref="B8:K12">
    <cfRule type="containsText" dxfId="702" priority="63" operator="containsText" text="N/A">
      <formula>NOT(ISERROR(SEARCH("N/A",B8)))</formula>
    </cfRule>
    <cfRule type="containsText" dxfId="701" priority="65" operator="containsText" text="Yes">
      <formula>NOT(ISERROR(SEARCH("Yes",B8)))</formula>
    </cfRule>
    <cfRule type="containsText" dxfId="700" priority="64" operator="containsText" text="No">
      <formula>NOT(ISERROR(SEARCH("No",B8)))</formula>
    </cfRule>
  </conditionalFormatting>
  <conditionalFormatting sqref="B16:K17">
    <cfRule type="containsText" dxfId="699" priority="58" operator="containsText" text="No">
      <formula>NOT(ISERROR(SEARCH("No",B16)))</formula>
    </cfRule>
    <cfRule type="containsText" dxfId="698" priority="59" operator="containsText" text="Yes">
      <formula>NOT(ISERROR(SEARCH("Yes",B16)))</formula>
    </cfRule>
    <cfRule type="containsText" dxfId="697" priority="57" operator="containsText" text="N/A">
      <formula>NOT(ISERROR(SEARCH("N/A",B16)))</formula>
    </cfRule>
  </conditionalFormatting>
  <conditionalFormatting sqref="B21:K22 B24:K24">
    <cfRule type="containsText" dxfId="696" priority="56" operator="containsText" text="Yes">
      <formula>NOT(ISERROR(SEARCH("Yes",B21)))</formula>
    </cfRule>
    <cfRule type="containsText" dxfId="695" priority="55" operator="containsText" text="No">
      <formula>NOT(ISERROR(SEARCH("No",B21)))</formula>
    </cfRule>
  </conditionalFormatting>
  <conditionalFormatting sqref="B24:K24 B21:K22">
    <cfRule type="containsText" dxfId="694" priority="54" operator="containsText" text="N/A">
      <formula>NOT(ISERROR(SEARCH("N/A",B21)))</formula>
    </cfRule>
  </conditionalFormatting>
  <conditionalFormatting sqref="B24:K26">
    <cfRule type="beginsWith" dxfId="693" priority="53" operator="beginsWith" text="Yes">
      <formula>LEFT(B24,LEN("Yes"))="Yes"</formula>
    </cfRule>
    <cfRule type="beginsWith" dxfId="692" priority="52" operator="beginsWith" text="No">
      <formula>LEFT(B24,LEN("No"))="No"</formula>
    </cfRule>
    <cfRule type="containsText" dxfId="691" priority="51" operator="containsText" text="Red">
      <formula>NOT(ISERROR(SEARCH("Red",B24)))</formula>
    </cfRule>
    <cfRule type="containsText" dxfId="690" priority="45" operator="containsText" text="N/A">
      <formula>NOT(ISERROR(SEARCH("N/A",B24)))</formula>
    </cfRule>
    <cfRule type="containsText" dxfId="689" priority="49" operator="containsText" text="Green">
      <formula>NOT(ISERROR(SEARCH("Green",B24)))</formula>
    </cfRule>
    <cfRule type="containsText" dxfId="688" priority="50" operator="containsText" text="Amber">
      <formula>NOT(ISERROR(SEARCH("Amber",B24)))</formula>
    </cfRule>
  </conditionalFormatting>
  <conditionalFormatting sqref="L8:L12 L16:L17 L21">
    <cfRule type="cellIs" dxfId="687" priority="62" operator="lessThan">
      <formula>0.5</formula>
    </cfRule>
    <cfRule type="cellIs" dxfId="686" priority="61" operator="greaterThanOrEqual">
      <formula>0.5</formula>
    </cfRule>
    <cfRule type="cellIs" dxfId="685" priority="60" operator="equal">
      <formula>1</formula>
    </cfRule>
  </conditionalFormatting>
  <conditionalFormatting sqref="L24:L26">
    <cfRule type="cellIs" dxfId="684" priority="48" operator="equal">
      <formula>1</formula>
    </cfRule>
    <cfRule type="cellIs" dxfId="683" priority="47" operator="lessThan">
      <formula>0.5</formula>
    </cfRule>
    <cfRule type="cellIs" dxfId="682" priority="46" operator="greaterThanOrEqual">
      <formula>0.5</formula>
    </cfRule>
  </conditionalFormatting>
  <conditionalFormatting sqref="L28">
    <cfRule type="cellIs" dxfId="681" priority="44" operator="equal">
      <formula>1</formula>
    </cfRule>
    <cfRule type="cellIs" dxfId="680" priority="43" operator="lessThan">
      <formula>0.5</formula>
    </cfRule>
    <cfRule type="cellIs" dxfId="679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678" priority="41" operator="containsText" text="Red">
      <formula>NOT(ISERROR(SEARCH("Red",M1)))</formula>
    </cfRule>
    <cfRule type="containsText" dxfId="677" priority="40" operator="containsText" text="Amber">
      <formula>NOT(ISERROR(SEARCH("Amber",M1)))</formula>
    </cfRule>
    <cfRule type="containsText" dxfId="676" priority="39" operator="containsText" text="Green">
      <formula>NOT(ISERROR(SEARCH("Green",M1)))</formula>
    </cfRule>
  </conditionalFormatting>
  <conditionalFormatting sqref="M24:M28">
    <cfRule type="containsBlanks" dxfId="675" priority="37">
      <formula>LEN(TRIM(M24))=0</formula>
    </cfRule>
  </conditionalFormatting>
  <conditionalFormatting sqref="N23">
    <cfRule type="containsText" dxfId="674" priority="4" operator="containsText" text="Green">
      <formula>NOT(ISERROR(SEARCH("Green",N23)))</formula>
    </cfRule>
    <cfRule type="containsText" dxfId="673" priority="5" operator="containsText" text="Amber">
      <formula>NOT(ISERROR(SEARCH("Amber",N23)))</formula>
    </cfRule>
    <cfRule type="containsText" dxfId="672" priority="6" operator="containsText" text="Red">
      <formula>NOT(ISERROR(SEARCH("Red",N23)))</formula>
    </cfRule>
  </conditionalFormatting>
  <conditionalFormatting sqref="Q4:Z4">
    <cfRule type="containsText" dxfId="671" priority="36" operator="containsText" text="No">
      <formula>NOT(ISERROR(SEARCH("No",Q4)))</formula>
    </cfRule>
  </conditionalFormatting>
  <conditionalFormatting sqref="Q8:Z12">
    <cfRule type="containsText" dxfId="670" priority="35" operator="containsText" text="Yes">
      <formula>NOT(ISERROR(SEARCH("Yes",Q8)))</formula>
    </cfRule>
    <cfRule type="containsText" dxfId="669" priority="33" operator="containsText" text="N/A">
      <formula>NOT(ISERROR(SEARCH("N/A",Q8)))</formula>
    </cfRule>
    <cfRule type="containsText" dxfId="668" priority="34" operator="containsText" text="No">
      <formula>NOT(ISERROR(SEARCH("No",Q8)))</formula>
    </cfRule>
  </conditionalFormatting>
  <conditionalFormatting sqref="Q16:Z17">
    <cfRule type="containsText" dxfId="667" priority="29" operator="containsText" text="Yes">
      <formula>NOT(ISERROR(SEARCH("Yes",Q16)))</formula>
    </cfRule>
    <cfRule type="containsText" dxfId="666" priority="28" operator="containsText" text="No">
      <formula>NOT(ISERROR(SEARCH("No",Q16)))</formula>
    </cfRule>
    <cfRule type="containsText" dxfId="665" priority="27" operator="containsText" text="N/A">
      <formula>NOT(ISERROR(SEARCH("N/A",Q16)))</formula>
    </cfRule>
  </conditionalFormatting>
  <conditionalFormatting sqref="Q21:Z22 Q24:Z24">
    <cfRule type="containsText" dxfId="664" priority="26" operator="containsText" text="Yes">
      <formula>NOT(ISERROR(SEARCH("Yes",Q21)))</formula>
    </cfRule>
    <cfRule type="containsText" dxfId="663" priority="25" operator="containsText" text="No">
      <formula>NOT(ISERROR(SEARCH("No",Q21)))</formula>
    </cfRule>
  </conditionalFormatting>
  <conditionalFormatting sqref="Q24:Z24 Q21:Z22">
    <cfRule type="containsText" dxfId="662" priority="24" operator="containsText" text="N/A">
      <formula>NOT(ISERROR(SEARCH("N/A",Q21)))</formula>
    </cfRule>
  </conditionalFormatting>
  <conditionalFormatting sqref="Q24:Z26">
    <cfRule type="beginsWith" dxfId="661" priority="23" operator="beginsWith" text="Yes">
      <formula>LEFT(Q24,LEN("Yes"))="Yes"</formula>
    </cfRule>
    <cfRule type="beginsWith" dxfId="660" priority="22" operator="beginsWith" text="No">
      <formula>LEFT(Q24,LEN("No"))="No"</formula>
    </cfRule>
    <cfRule type="containsText" dxfId="659" priority="21" operator="containsText" text="Red">
      <formula>NOT(ISERROR(SEARCH("Red",Q24)))</formula>
    </cfRule>
    <cfRule type="containsText" dxfId="658" priority="20" operator="containsText" text="Amber">
      <formula>NOT(ISERROR(SEARCH("Amber",Q24)))</formula>
    </cfRule>
    <cfRule type="containsText" dxfId="657" priority="19" operator="containsText" text="Green">
      <formula>NOT(ISERROR(SEARCH("Green",Q24)))</formula>
    </cfRule>
    <cfRule type="containsText" dxfId="656" priority="15" operator="containsText" text="N/A">
      <formula>NOT(ISERROR(SEARCH("N/A",Q24)))</formula>
    </cfRule>
  </conditionalFormatting>
  <conditionalFormatting sqref="AA8:AA12 AA16:AA17 AA21">
    <cfRule type="cellIs" dxfId="655" priority="30" operator="equal">
      <formula>1</formula>
    </cfRule>
    <cfRule type="cellIs" dxfId="654" priority="32" operator="lessThan">
      <formula>0.5</formula>
    </cfRule>
    <cfRule type="cellIs" dxfId="653" priority="31" operator="greaterThanOrEqual">
      <formula>0.5</formula>
    </cfRule>
  </conditionalFormatting>
  <conditionalFormatting sqref="AA24:AA26">
    <cfRule type="cellIs" dxfId="652" priority="18" operator="equal">
      <formula>1</formula>
    </cfRule>
    <cfRule type="cellIs" dxfId="651" priority="16" operator="greaterThanOrEqual">
      <formula>0.5</formula>
    </cfRule>
    <cfRule type="cellIs" dxfId="650" priority="17" operator="lessThan">
      <formula>0.5</formula>
    </cfRule>
  </conditionalFormatting>
  <conditionalFormatting sqref="AA28">
    <cfRule type="cellIs" dxfId="649" priority="14" operator="equal">
      <formula>1</formula>
    </cfRule>
    <cfRule type="cellIs" dxfId="648" priority="13" operator="lessThan">
      <formula>0.5</formula>
    </cfRule>
    <cfRule type="cellIs" dxfId="647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646" priority="11" operator="containsText" text="Red">
      <formula>NOT(ISERROR(SEARCH("Red",AB3)))</formula>
    </cfRule>
    <cfRule type="containsText" dxfId="645" priority="9" operator="containsText" text="Green">
      <formula>NOT(ISERROR(SEARCH("Green",AB3)))</formula>
    </cfRule>
    <cfRule type="containsText" dxfId="644" priority="10" operator="containsText" text="Amber">
      <formula>NOT(ISERROR(SEARCH("Amber",AB3)))</formula>
    </cfRule>
  </conditionalFormatting>
  <conditionalFormatting sqref="AB24:AB28">
    <cfRule type="containsBlanks" dxfId="643" priority="7">
      <formula>LEN(TRIM(AB24))=0</formula>
    </cfRule>
  </conditionalFormatting>
  <conditionalFormatting sqref="AC23">
    <cfRule type="containsText" dxfId="642" priority="1" operator="containsText" text="Green">
      <formula>NOT(ISERROR(SEARCH("Green",AC23)))</formula>
    </cfRule>
    <cfRule type="containsText" dxfId="641" priority="3" operator="containsText" text="Red">
      <formula>NOT(ISERROR(SEARCH("Red",AC23)))</formula>
    </cfRule>
    <cfRule type="containsText" dxfId="640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Q21:Z22 B16:K17 B21:K22 Q8:Z12 Q16:Z17 B8:K12" xr:uid="{851AE4A3-CA5D-4CFE-8021-F46FA8B76DBF}">
      <formula1>"Yes, No, N/A"</formula1>
    </dataValidation>
    <dataValidation type="list" allowBlank="1" showInputMessage="1" showErrorMessage="1" sqref="B5:K5 Q5:Z5" xr:uid="{11D4CACA-6C2E-442F-A81A-7B2C38631D2C}">
      <formula1>"Yes, No"</formula1>
    </dataValidation>
    <dataValidation type="list" allowBlank="1" showInputMessage="1" showErrorMessage="1" sqref="B4:K4 Q4:Z4" xr:uid="{DE633E9E-A4BC-4BAE-9A94-2F21004261F5}">
      <formula1>"16+, U16"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6809-80BD-4751-B219-B793E38C3CA1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639" priority="66" operator="containsText" text="No">
      <formula>NOT(ISERROR(SEARCH("No",B1)))</formula>
    </cfRule>
  </conditionalFormatting>
  <conditionalFormatting sqref="B8:K12">
    <cfRule type="containsText" dxfId="638" priority="63" operator="containsText" text="N/A">
      <formula>NOT(ISERROR(SEARCH("N/A",B8)))</formula>
    </cfRule>
    <cfRule type="containsText" dxfId="637" priority="65" operator="containsText" text="Yes">
      <formula>NOT(ISERROR(SEARCH("Yes",B8)))</formula>
    </cfRule>
    <cfRule type="containsText" dxfId="636" priority="64" operator="containsText" text="No">
      <formula>NOT(ISERROR(SEARCH("No",B8)))</formula>
    </cfRule>
  </conditionalFormatting>
  <conditionalFormatting sqref="B16:K17">
    <cfRule type="containsText" dxfId="635" priority="58" operator="containsText" text="No">
      <formula>NOT(ISERROR(SEARCH("No",B16)))</formula>
    </cfRule>
    <cfRule type="containsText" dxfId="634" priority="59" operator="containsText" text="Yes">
      <formula>NOT(ISERROR(SEARCH("Yes",B16)))</formula>
    </cfRule>
    <cfRule type="containsText" dxfId="633" priority="57" operator="containsText" text="N/A">
      <formula>NOT(ISERROR(SEARCH("N/A",B16)))</formula>
    </cfRule>
  </conditionalFormatting>
  <conditionalFormatting sqref="B21:K22 B24:K24">
    <cfRule type="containsText" dxfId="632" priority="56" operator="containsText" text="Yes">
      <formula>NOT(ISERROR(SEARCH("Yes",B21)))</formula>
    </cfRule>
    <cfRule type="containsText" dxfId="631" priority="55" operator="containsText" text="No">
      <formula>NOT(ISERROR(SEARCH("No",B21)))</formula>
    </cfRule>
  </conditionalFormatting>
  <conditionalFormatting sqref="B24:K24 B21:K22">
    <cfRule type="containsText" dxfId="630" priority="54" operator="containsText" text="N/A">
      <formula>NOT(ISERROR(SEARCH("N/A",B21)))</formula>
    </cfRule>
  </conditionalFormatting>
  <conditionalFormatting sqref="B24:K26">
    <cfRule type="beginsWith" dxfId="629" priority="53" operator="beginsWith" text="Yes">
      <formula>LEFT(B24,LEN("Yes"))="Yes"</formula>
    </cfRule>
    <cfRule type="beginsWith" dxfId="628" priority="52" operator="beginsWith" text="No">
      <formula>LEFT(B24,LEN("No"))="No"</formula>
    </cfRule>
    <cfRule type="containsText" dxfId="627" priority="51" operator="containsText" text="Red">
      <formula>NOT(ISERROR(SEARCH("Red",B24)))</formula>
    </cfRule>
    <cfRule type="containsText" dxfId="626" priority="45" operator="containsText" text="N/A">
      <formula>NOT(ISERROR(SEARCH("N/A",B24)))</formula>
    </cfRule>
    <cfRule type="containsText" dxfId="625" priority="49" operator="containsText" text="Green">
      <formula>NOT(ISERROR(SEARCH("Green",B24)))</formula>
    </cfRule>
    <cfRule type="containsText" dxfId="624" priority="50" operator="containsText" text="Amber">
      <formula>NOT(ISERROR(SEARCH("Amber",B24)))</formula>
    </cfRule>
  </conditionalFormatting>
  <conditionalFormatting sqref="L8:L12 L16:L17 L21">
    <cfRule type="cellIs" dxfId="623" priority="62" operator="lessThan">
      <formula>0.5</formula>
    </cfRule>
    <cfRule type="cellIs" dxfId="622" priority="61" operator="greaterThanOrEqual">
      <formula>0.5</formula>
    </cfRule>
    <cfRule type="cellIs" dxfId="621" priority="60" operator="equal">
      <formula>1</formula>
    </cfRule>
  </conditionalFormatting>
  <conditionalFormatting sqref="L24:L26">
    <cfRule type="cellIs" dxfId="620" priority="48" operator="equal">
      <formula>1</formula>
    </cfRule>
    <cfRule type="cellIs" dxfId="619" priority="47" operator="lessThan">
      <formula>0.5</formula>
    </cfRule>
    <cfRule type="cellIs" dxfId="618" priority="46" operator="greaterThanOrEqual">
      <formula>0.5</formula>
    </cfRule>
  </conditionalFormatting>
  <conditionalFormatting sqref="L28">
    <cfRule type="cellIs" dxfId="617" priority="44" operator="equal">
      <formula>1</formula>
    </cfRule>
    <cfRule type="cellIs" dxfId="616" priority="43" operator="lessThan">
      <formula>0.5</formula>
    </cfRule>
    <cfRule type="cellIs" dxfId="615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614" priority="41" operator="containsText" text="Red">
      <formula>NOT(ISERROR(SEARCH("Red",M1)))</formula>
    </cfRule>
    <cfRule type="containsText" dxfId="613" priority="40" operator="containsText" text="Amber">
      <formula>NOT(ISERROR(SEARCH("Amber",M1)))</formula>
    </cfRule>
    <cfRule type="containsText" dxfId="612" priority="39" operator="containsText" text="Green">
      <formula>NOT(ISERROR(SEARCH("Green",M1)))</formula>
    </cfRule>
  </conditionalFormatting>
  <conditionalFormatting sqref="M24:M28">
    <cfRule type="containsBlanks" dxfId="611" priority="37">
      <formula>LEN(TRIM(M24))=0</formula>
    </cfRule>
  </conditionalFormatting>
  <conditionalFormatting sqref="N23">
    <cfRule type="containsText" dxfId="610" priority="4" operator="containsText" text="Green">
      <formula>NOT(ISERROR(SEARCH("Green",N23)))</formula>
    </cfRule>
    <cfRule type="containsText" dxfId="609" priority="5" operator="containsText" text="Amber">
      <formula>NOT(ISERROR(SEARCH("Amber",N23)))</formula>
    </cfRule>
    <cfRule type="containsText" dxfId="608" priority="6" operator="containsText" text="Red">
      <formula>NOT(ISERROR(SEARCH("Red",N23)))</formula>
    </cfRule>
  </conditionalFormatting>
  <conditionalFormatting sqref="Q4:Z4">
    <cfRule type="containsText" dxfId="607" priority="36" operator="containsText" text="No">
      <formula>NOT(ISERROR(SEARCH("No",Q4)))</formula>
    </cfRule>
  </conditionalFormatting>
  <conditionalFormatting sqref="Q8:Z12">
    <cfRule type="containsText" dxfId="606" priority="35" operator="containsText" text="Yes">
      <formula>NOT(ISERROR(SEARCH("Yes",Q8)))</formula>
    </cfRule>
    <cfRule type="containsText" dxfId="605" priority="33" operator="containsText" text="N/A">
      <formula>NOT(ISERROR(SEARCH("N/A",Q8)))</formula>
    </cfRule>
    <cfRule type="containsText" dxfId="604" priority="34" operator="containsText" text="No">
      <formula>NOT(ISERROR(SEARCH("No",Q8)))</formula>
    </cfRule>
  </conditionalFormatting>
  <conditionalFormatting sqref="Q16:Z17">
    <cfRule type="containsText" dxfId="603" priority="29" operator="containsText" text="Yes">
      <formula>NOT(ISERROR(SEARCH("Yes",Q16)))</formula>
    </cfRule>
    <cfRule type="containsText" dxfId="602" priority="28" operator="containsText" text="No">
      <formula>NOT(ISERROR(SEARCH("No",Q16)))</formula>
    </cfRule>
    <cfRule type="containsText" dxfId="601" priority="27" operator="containsText" text="N/A">
      <formula>NOT(ISERROR(SEARCH("N/A",Q16)))</formula>
    </cfRule>
  </conditionalFormatting>
  <conditionalFormatting sqref="Q21:Z22 Q24:Z24">
    <cfRule type="containsText" dxfId="600" priority="26" operator="containsText" text="Yes">
      <formula>NOT(ISERROR(SEARCH("Yes",Q21)))</formula>
    </cfRule>
    <cfRule type="containsText" dxfId="599" priority="25" operator="containsText" text="No">
      <formula>NOT(ISERROR(SEARCH("No",Q21)))</formula>
    </cfRule>
  </conditionalFormatting>
  <conditionalFormatting sqref="Q24:Z24 Q21:Z22">
    <cfRule type="containsText" dxfId="598" priority="24" operator="containsText" text="N/A">
      <formula>NOT(ISERROR(SEARCH("N/A",Q21)))</formula>
    </cfRule>
  </conditionalFormatting>
  <conditionalFormatting sqref="Q24:Z26">
    <cfRule type="beginsWith" dxfId="597" priority="23" operator="beginsWith" text="Yes">
      <formula>LEFT(Q24,LEN("Yes"))="Yes"</formula>
    </cfRule>
    <cfRule type="beginsWith" dxfId="596" priority="22" operator="beginsWith" text="No">
      <formula>LEFT(Q24,LEN("No"))="No"</formula>
    </cfRule>
    <cfRule type="containsText" dxfId="595" priority="21" operator="containsText" text="Red">
      <formula>NOT(ISERROR(SEARCH("Red",Q24)))</formula>
    </cfRule>
    <cfRule type="containsText" dxfId="594" priority="20" operator="containsText" text="Amber">
      <formula>NOT(ISERROR(SEARCH("Amber",Q24)))</formula>
    </cfRule>
    <cfRule type="containsText" dxfId="593" priority="19" operator="containsText" text="Green">
      <formula>NOT(ISERROR(SEARCH("Green",Q24)))</formula>
    </cfRule>
    <cfRule type="containsText" dxfId="592" priority="15" operator="containsText" text="N/A">
      <formula>NOT(ISERROR(SEARCH("N/A",Q24)))</formula>
    </cfRule>
  </conditionalFormatting>
  <conditionalFormatting sqref="AA8:AA12 AA16:AA17 AA21">
    <cfRule type="cellIs" dxfId="591" priority="30" operator="equal">
      <formula>1</formula>
    </cfRule>
    <cfRule type="cellIs" dxfId="590" priority="32" operator="lessThan">
      <formula>0.5</formula>
    </cfRule>
    <cfRule type="cellIs" dxfId="589" priority="31" operator="greaterThanOrEqual">
      <formula>0.5</formula>
    </cfRule>
  </conditionalFormatting>
  <conditionalFormatting sqref="AA24:AA26">
    <cfRule type="cellIs" dxfId="588" priority="18" operator="equal">
      <formula>1</formula>
    </cfRule>
    <cfRule type="cellIs" dxfId="587" priority="16" operator="greaterThanOrEqual">
      <formula>0.5</formula>
    </cfRule>
    <cfRule type="cellIs" dxfId="586" priority="17" operator="lessThan">
      <formula>0.5</formula>
    </cfRule>
  </conditionalFormatting>
  <conditionalFormatting sqref="AA28">
    <cfRule type="cellIs" dxfId="585" priority="14" operator="equal">
      <formula>1</formula>
    </cfRule>
    <cfRule type="cellIs" dxfId="584" priority="13" operator="lessThan">
      <formula>0.5</formula>
    </cfRule>
    <cfRule type="cellIs" dxfId="583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582" priority="11" operator="containsText" text="Red">
      <formula>NOT(ISERROR(SEARCH("Red",AB3)))</formula>
    </cfRule>
    <cfRule type="containsText" dxfId="581" priority="9" operator="containsText" text="Green">
      <formula>NOT(ISERROR(SEARCH("Green",AB3)))</formula>
    </cfRule>
    <cfRule type="containsText" dxfId="580" priority="10" operator="containsText" text="Amber">
      <formula>NOT(ISERROR(SEARCH("Amber",AB3)))</formula>
    </cfRule>
  </conditionalFormatting>
  <conditionalFormatting sqref="AB24:AB28">
    <cfRule type="containsBlanks" dxfId="579" priority="7">
      <formula>LEN(TRIM(AB24))=0</formula>
    </cfRule>
  </conditionalFormatting>
  <conditionalFormatting sqref="AC23">
    <cfRule type="containsText" dxfId="578" priority="1" operator="containsText" text="Green">
      <formula>NOT(ISERROR(SEARCH("Green",AC23)))</formula>
    </cfRule>
    <cfRule type="containsText" dxfId="577" priority="3" operator="containsText" text="Red">
      <formula>NOT(ISERROR(SEARCH("Red",AC23)))</formula>
    </cfRule>
    <cfRule type="containsText" dxfId="576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B4:K4 Q4:Z4" xr:uid="{816E4DF4-D5A5-4E4F-AE9B-3FC9176ACD4D}">
      <formula1>"16+, U16"</formula1>
    </dataValidation>
    <dataValidation type="list" allowBlank="1" showInputMessage="1" showErrorMessage="1" sqref="B5:K5 Q5:Z5" xr:uid="{216BEE00-1F73-4E5A-BACE-1AF56BD293E0}">
      <formula1>"Yes, No"</formula1>
    </dataValidation>
    <dataValidation type="list" allowBlank="1" showInputMessage="1" showErrorMessage="1" sqref="Q21:Z22 B16:K17 B21:K22 Q8:Z12 Q16:Z17 B8:K12" xr:uid="{974E9321-ABF0-44E1-A157-B00E4235D9B6}">
      <formula1>"Yes, No, N/A"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18C6-06A2-4838-A0BC-F2792639986A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575" priority="66" operator="containsText" text="No">
      <formula>NOT(ISERROR(SEARCH("No",B1)))</formula>
    </cfRule>
  </conditionalFormatting>
  <conditionalFormatting sqref="B8:K12">
    <cfRule type="containsText" dxfId="574" priority="63" operator="containsText" text="N/A">
      <formula>NOT(ISERROR(SEARCH("N/A",B8)))</formula>
    </cfRule>
    <cfRule type="containsText" dxfId="573" priority="65" operator="containsText" text="Yes">
      <formula>NOT(ISERROR(SEARCH("Yes",B8)))</formula>
    </cfRule>
    <cfRule type="containsText" dxfId="572" priority="64" operator="containsText" text="No">
      <formula>NOT(ISERROR(SEARCH("No",B8)))</formula>
    </cfRule>
  </conditionalFormatting>
  <conditionalFormatting sqref="B16:K17">
    <cfRule type="containsText" dxfId="571" priority="58" operator="containsText" text="No">
      <formula>NOT(ISERROR(SEARCH("No",B16)))</formula>
    </cfRule>
    <cfRule type="containsText" dxfId="570" priority="59" operator="containsText" text="Yes">
      <formula>NOT(ISERROR(SEARCH("Yes",B16)))</formula>
    </cfRule>
    <cfRule type="containsText" dxfId="569" priority="57" operator="containsText" text="N/A">
      <formula>NOT(ISERROR(SEARCH("N/A",B16)))</formula>
    </cfRule>
  </conditionalFormatting>
  <conditionalFormatting sqref="B21:K22 B24:K24">
    <cfRule type="containsText" dxfId="568" priority="56" operator="containsText" text="Yes">
      <formula>NOT(ISERROR(SEARCH("Yes",B21)))</formula>
    </cfRule>
    <cfRule type="containsText" dxfId="567" priority="55" operator="containsText" text="No">
      <formula>NOT(ISERROR(SEARCH("No",B21)))</formula>
    </cfRule>
  </conditionalFormatting>
  <conditionalFormatting sqref="B24:K24 B21:K22">
    <cfRule type="containsText" dxfId="566" priority="54" operator="containsText" text="N/A">
      <formula>NOT(ISERROR(SEARCH("N/A",B21)))</formula>
    </cfRule>
  </conditionalFormatting>
  <conditionalFormatting sqref="B24:K26">
    <cfRule type="beginsWith" dxfId="565" priority="53" operator="beginsWith" text="Yes">
      <formula>LEFT(B24,LEN("Yes"))="Yes"</formula>
    </cfRule>
    <cfRule type="beginsWith" dxfId="564" priority="52" operator="beginsWith" text="No">
      <formula>LEFT(B24,LEN("No"))="No"</formula>
    </cfRule>
    <cfRule type="containsText" dxfId="563" priority="51" operator="containsText" text="Red">
      <formula>NOT(ISERROR(SEARCH("Red",B24)))</formula>
    </cfRule>
    <cfRule type="containsText" dxfId="562" priority="45" operator="containsText" text="N/A">
      <formula>NOT(ISERROR(SEARCH("N/A",B24)))</formula>
    </cfRule>
    <cfRule type="containsText" dxfId="561" priority="49" operator="containsText" text="Green">
      <formula>NOT(ISERROR(SEARCH("Green",B24)))</formula>
    </cfRule>
    <cfRule type="containsText" dxfId="560" priority="50" operator="containsText" text="Amber">
      <formula>NOT(ISERROR(SEARCH("Amber",B24)))</formula>
    </cfRule>
  </conditionalFormatting>
  <conditionalFormatting sqref="L8:L12 L16:L17 L21">
    <cfRule type="cellIs" dxfId="559" priority="62" operator="lessThan">
      <formula>0.5</formula>
    </cfRule>
    <cfRule type="cellIs" dxfId="558" priority="61" operator="greaterThanOrEqual">
      <formula>0.5</formula>
    </cfRule>
    <cfRule type="cellIs" dxfId="557" priority="60" operator="equal">
      <formula>1</formula>
    </cfRule>
  </conditionalFormatting>
  <conditionalFormatting sqref="L24:L26">
    <cfRule type="cellIs" dxfId="556" priority="48" operator="equal">
      <formula>1</formula>
    </cfRule>
    <cfRule type="cellIs" dxfId="555" priority="47" operator="lessThan">
      <formula>0.5</formula>
    </cfRule>
    <cfRule type="cellIs" dxfId="554" priority="46" operator="greaterThanOrEqual">
      <formula>0.5</formula>
    </cfRule>
  </conditionalFormatting>
  <conditionalFormatting sqref="L28">
    <cfRule type="cellIs" dxfId="553" priority="44" operator="equal">
      <formula>1</formula>
    </cfRule>
    <cfRule type="cellIs" dxfId="552" priority="43" operator="lessThan">
      <formula>0.5</formula>
    </cfRule>
    <cfRule type="cellIs" dxfId="551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550" priority="41" operator="containsText" text="Red">
      <formula>NOT(ISERROR(SEARCH("Red",M1)))</formula>
    </cfRule>
    <cfRule type="containsText" dxfId="549" priority="40" operator="containsText" text="Amber">
      <formula>NOT(ISERROR(SEARCH("Amber",M1)))</formula>
    </cfRule>
    <cfRule type="containsText" dxfId="548" priority="39" operator="containsText" text="Green">
      <formula>NOT(ISERROR(SEARCH("Green",M1)))</formula>
    </cfRule>
  </conditionalFormatting>
  <conditionalFormatting sqref="M24:M28">
    <cfRule type="containsBlanks" dxfId="547" priority="37">
      <formula>LEN(TRIM(M24))=0</formula>
    </cfRule>
  </conditionalFormatting>
  <conditionalFormatting sqref="N23">
    <cfRule type="containsText" dxfId="546" priority="4" operator="containsText" text="Green">
      <formula>NOT(ISERROR(SEARCH("Green",N23)))</formula>
    </cfRule>
    <cfRule type="containsText" dxfId="545" priority="5" operator="containsText" text="Amber">
      <formula>NOT(ISERROR(SEARCH("Amber",N23)))</formula>
    </cfRule>
    <cfRule type="containsText" dxfId="544" priority="6" operator="containsText" text="Red">
      <formula>NOT(ISERROR(SEARCH("Red",N23)))</formula>
    </cfRule>
  </conditionalFormatting>
  <conditionalFormatting sqref="Q4:Z4">
    <cfRule type="containsText" dxfId="543" priority="36" operator="containsText" text="No">
      <formula>NOT(ISERROR(SEARCH("No",Q4)))</formula>
    </cfRule>
  </conditionalFormatting>
  <conditionalFormatting sqref="Q8:Z12">
    <cfRule type="containsText" dxfId="542" priority="35" operator="containsText" text="Yes">
      <formula>NOT(ISERROR(SEARCH("Yes",Q8)))</formula>
    </cfRule>
    <cfRule type="containsText" dxfId="541" priority="33" operator="containsText" text="N/A">
      <formula>NOT(ISERROR(SEARCH("N/A",Q8)))</formula>
    </cfRule>
    <cfRule type="containsText" dxfId="540" priority="34" operator="containsText" text="No">
      <formula>NOT(ISERROR(SEARCH("No",Q8)))</formula>
    </cfRule>
  </conditionalFormatting>
  <conditionalFormatting sqref="Q16:Z17">
    <cfRule type="containsText" dxfId="539" priority="29" operator="containsText" text="Yes">
      <formula>NOT(ISERROR(SEARCH("Yes",Q16)))</formula>
    </cfRule>
    <cfRule type="containsText" dxfId="538" priority="28" operator="containsText" text="No">
      <formula>NOT(ISERROR(SEARCH("No",Q16)))</formula>
    </cfRule>
    <cfRule type="containsText" dxfId="537" priority="27" operator="containsText" text="N/A">
      <formula>NOT(ISERROR(SEARCH("N/A",Q16)))</formula>
    </cfRule>
  </conditionalFormatting>
  <conditionalFormatting sqref="Q21:Z22 Q24:Z24">
    <cfRule type="containsText" dxfId="536" priority="26" operator="containsText" text="Yes">
      <formula>NOT(ISERROR(SEARCH("Yes",Q21)))</formula>
    </cfRule>
    <cfRule type="containsText" dxfId="535" priority="25" operator="containsText" text="No">
      <formula>NOT(ISERROR(SEARCH("No",Q21)))</formula>
    </cfRule>
  </conditionalFormatting>
  <conditionalFormatting sqref="Q24:Z24 Q21:Z22">
    <cfRule type="containsText" dxfId="534" priority="24" operator="containsText" text="N/A">
      <formula>NOT(ISERROR(SEARCH("N/A",Q21)))</formula>
    </cfRule>
  </conditionalFormatting>
  <conditionalFormatting sqref="Q24:Z26">
    <cfRule type="beginsWith" dxfId="533" priority="23" operator="beginsWith" text="Yes">
      <formula>LEFT(Q24,LEN("Yes"))="Yes"</formula>
    </cfRule>
    <cfRule type="beginsWith" dxfId="532" priority="22" operator="beginsWith" text="No">
      <formula>LEFT(Q24,LEN("No"))="No"</formula>
    </cfRule>
    <cfRule type="containsText" dxfId="531" priority="21" operator="containsText" text="Red">
      <formula>NOT(ISERROR(SEARCH("Red",Q24)))</formula>
    </cfRule>
    <cfRule type="containsText" dxfId="530" priority="20" operator="containsText" text="Amber">
      <formula>NOT(ISERROR(SEARCH("Amber",Q24)))</formula>
    </cfRule>
    <cfRule type="containsText" dxfId="529" priority="19" operator="containsText" text="Green">
      <formula>NOT(ISERROR(SEARCH("Green",Q24)))</formula>
    </cfRule>
    <cfRule type="containsText" dxfId="528" priority="15" operator="containsText" text="N/A">
      <formula>NOT(ISERROR(SEARCH("N/A",Q24)))</formula>
    </cfRule>
  </conditionalFormatting>
  <conditionalFormatting sqref="AA8:AA12 AA16:AA17 AA21">
    <cfRule type="cellIs" dxfId="527" priority="30" operator="equal">
      <formula>1</formula>
    </cfRule>
    <cfRule type="cellIs" dxfId="526" priority="32" operator="lessThan">
      <formula>0.5</formula>
    </cfRule>
    <cfRule type="cellIs" dxfId="525" priority="31" operator="greaterThanOrEqual">
      <formula>0.5</formula>
    </cfRule>
  </conditionalFormatting>
  <conditionalFormatting sqref="AA24:AA26">
    <cfRule type="cellIs" dxfId="524" priority="18" operator="equal">
      <formula>1</formula>
    </cfRule>
    <cfRule type="cellIs" dxfId="523" priority="16" operator="greaterThanOrEqual">
      <formula>0.5</formula>
    </cfRule>
    <cfRule type="cellIs" dxfId="522" priority="17" operator="lessThan">
      <formula>0.5</formula>
    </cfRule>
  </conditionalFormatting>
  <conditionalFormatting sqref="AA28">
    <cfRule type="cellIs" dxfId="521" priority="14" operator="equal">
      <formula>1</formula>
    </cfRule>
    <cfRule type="cellIs" dxfId="520" priority="13" operator="lessThan">
      <formula>0.5</formula>
    </cfRule>
    <cfRule type="cellIs" dxfId="519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518" priority="11" operator="containsText" text="Red">
      <formula>NOT(ISERROR(SEARCH("Red",AB3)))</formula>
    </cfRule>
    <cfRule type="containsText" dxfId="517" priority="9" operator="containsText" text="Green">
      <formula>NOT(ISERROR(SEARCH("Green",AB3)))</formula>
    </cfRule>
    <cfRule type="containsText" dxfId="516" priority="10" operator="containsText" text="Amber">
      <formula>NOT(ISERROR(SEARCH("Amber",AB3)))</formula>
    </cfRule>
  </conditionalFormatting>
  <conditionalFormatting sqref="AB24:AB28">
    <cfRule type="containsBlanks" dxfId="515" priority="7">
      <formula>LEN(TRIM(AB24))=0</formula>
    </cfRule>
  </conditionalFormatting>
  <conditionalFormatting sqref="AC23">
    <cfRule type="containsText" dxfId="514" priority="1" operator="containsText" text="Green">
      <formula>NOT(ISERROR(SEARCH("Green",AC23)))</formula>
    </cfRule>
    <cfRule type="containsText" dxfId="513" priority="3" operator="containsText" text="Red">
      <formula>NOT(ISERROR(SEARCH("Red",AC23)))</formula>
    </cfRule>
    <cfRule type="containsText" dxfId="512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Q21:Z22 B16:K17 B21:K22 Q8:Z12 Q16:Z17 B8:K12" xr:uid="{F4DFF875-278B-4725-9E87-3CEB578D097C}">
      <formula1>"Yes, No, N/A"</formula1>
    </dataValidation>
    <dataValidation type="list" allowBlank="1" showInputMessage="1" showErrorMessage="1" sqref="B5:K5 Q5:Z5" xr:uid="{418BEE71-BD08-4CA2-A99A-FAC3059AE1B9}">
      <formula1>"Yes, No"</formula1>
    </dataValidation>
    <dataValidation type="list" allowBlank="1" showInputMessage="1" showErrorMessage="1" sqref="B4:K4 Q4:Z4" xr:uid="{C58229AC-A001-43F7-BB3E-999E21CD728E}">
      <formula1>"16+, U16"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41207-8065-4647-B5EE-C2149649DB22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511" priority="66" operator="containsText" text="No">
      <formula>NOT(ISERROR(SEARCH("No",B1)))</formula>
    </cfRule>
  </conditionalFormatting>
  <conditionalFormatting sqref="B8:K12">
    <cfRule type="containsText" dxfId="510" priority="63" operator="containsText" text="N/A">
      <formula>NOT(ISERROR(SEARCH("N/A",B8)))</formula>
    </cfRule>
    <cfRule type="containsText" dxfId="509" priority="65" operator="containsText" text="Yes">
      <formula>NOT(ISERROR(SEARCH("Yes",B8)))</formula>
    </cfRule>
    <cfRule type="containsText" dxfId="508" priority="64" operator="containsText" text="No">
      <formula>NOT(ISERROR(SEARCH("No",B8)))</formula>
    </cfRule>
  </conditionalFormatting>
  <conditionalFormatting sqref="B16:K17">
    <cfRule type="containsText" dxfId="507" priority="58" operator="containsText" text="No">
      <formula>NOT(ISERROR(SEARCH("No",B16)))</formula>
    </cfRule>
    <cfRule type="containsText" dxfId="506" priority="59" operator="containsText" text="Yes">
      <formula>NOT(ISERROR(SEARCH("Yes",B16)))</formula>
    </cfRule>
    <cfRule type="containsText" dxfId="505" priority="57" operator="containsText" text="N/A">
      <formula>NOT(ISERROR(SEARCH("N/A",B16)))</formula>
    </cfRule>
  </conditionalFormatting>
  <conditionalFormatting sqref="B21:K22 B24:K24">
    <cfRule type="containsText" dxfId="504" priority="56" operator="containsText" text="Yes">
      <formula>NOT(ISERROR(SEARCH("Yes",B21)))</formula>
    </cfRule>
    <cfRule type="containsText" dxfId="503" priority="55" operator="containsText" text="No">
      <formula>NOT(ISERROR(SEARCH("No",B21)))</formula>
    </cfRule>
  </conditionalFormatting>
  <conditionalFormatting sqref="B24:K24 B21:K22">
    <cfRule type="containsText" dxfId="502" priority="54" operator="containsText" text="N/A">
      <formula>NOT(ISERROR(SEARCH("N/A",B21)))</formula>
    </cfRule>
  </conditionalFormatting>
  <conditionalFormatting sqref="B24:K26">
    <cfRule type="beginsWith" dxfId="501" priority="53" operator="beginsWith" text="Yes">
      <formula>LEFT(B24,LEN("Yes"))="Yes"</formula>
    </cfRule>
    <cfRule type="beginsWith" dxfId="500" priority="52" operator="beginsWith" text="No">
      <formula>LEFT(B24,LEN("No"))="No"</formula>
    </cfRule>
    <cfRule type="containsText" dxfId="499" priority="51" operator="containsText" text="Red">
      <formula>NOT(ISERROR(SEARCH("Red",B24)))</formula>
    </cfRule>
    <cfRule type="containsText" dxfId="498" priority="45" operator="containsText" text="N/A">
      <formula>NOT(ISERROR(SEARCH("N/A",B24)))</formula>
    </cfRule>
    <cfRule type="containsText" dxfId="497" priority="49" operator="containsText" text="Green">
      <formula>NOT(ISERROR(SEARCH("Green",B24)))</formula>
    </cfRule>
    <cfRule type="containsText" dxfId="496" priority="50" operator="containsText" text="Amber">
      <formula>NOT(ISERROR(SEARCH("Amber",B24)))</formula>
    </cfRule>
  </conditionalFormatting>
  <conditionalFormatting sqref="L8:L12 L16:L17 L21">
    <cfRule type="cellIs" dxfId="495" priority="62" operator="lessThan">
      <formula>0.5</formula>
    </cfRule>
    <cfRule type="cellIs" dxfId="494" priority="61" operator="greaterThanOrEqual">
      <formula>0.5</formula>
    </cfRule>
    <cfRule type="cellIs" dxfId="493" priority="60" operator="equal">
      <formula>1</formula>
    </cfRule>
  </conditionalFormatting>
  <conditionalFormatting sqref="L24:L26">
    <cfRule type="cellIs" dxfId="492" priority="48" operator="equal">
      <formula>1</formula>
    </cfRule>
    <cfRule type="cellIs" dxfId="491" priority="47" operator="lessThan">
      <formula>0.5</formula>
    </cfRule>
    <cfRule type="cellIs" dxfId="490" priority="46" operator="greaterThanOrEqual">
      <formula>0.5</formula>
    </cfRule>
  </conditionalFormatting>
  <conditionalFormatting sqref="L28">
    <cfRule type="cellIs" dxfId="489" priority="44" operator="equal">
      <formula>1</formula>
    </cfRule>
    <cfRule type="cellIs" dxfId="488" priority="43" operator="lessThan">
      <formula>0.5</formula>
    </cfRule>
    <cfRule type="cellIs" dxfId="487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486" priority="41" operator="containsText" text="Red">
      <formula>NOT(ISERROR(SEARCH("Red",M1)))</formula>
    </cfRule>
    <cfRule type="containsText" dxfId="485" priority="40" operator="containsText" text="Amber">
      <formula>NOT(ISERROR(SEARCH("Amber",M1)))</formula>
    </cfRule>
    <cfRule type="containsText" dxfId="484" priority="39" operator="containsText" text="Green">
      <formula>NOT(ISERROR(SEARCH("Green",M1)))</formula>
    </cfRule>
  </conditionalFormatting>
  <conditionalFormatting sqref="M24:M28">
    <cfRule type="containsBlanks" dxfId="483" priority="37">
      <formula>LEN(TRIM(M24))=0</formula>
    </cfRule>
  </conditionalFormatting>
  <conditionalFormatting sqref="N23">
    <cfRule type="containsText" dxfId="482" priority="4" operator="containsText" text="Green">
      <formula>NOT(ISERROR(SEARCH("Green",N23)))</formula>
    </cfRule>
    <cfRule type="containsText" dxfId="481" priority="5" operator="containsText" text="Amber">
      <formula>NOT(ISERROR(SEARCH("Amber",N23)))</formula>
    </cfRule>
    <cfRule type="containsText" dxfId="480" priority="6" operator="containsText" text="Red">
      <formula>NOT(ISERROR(SEARCH("Red",N23)))</formula>
    </cfRule>
  </conditionalFormatting>
  <conditionalFormatting sqref="Q4:Z4">
    <cfRule type="containsText" dxfId="479" priority="36" operator="containsText" text="No">
      <formula>NOT(ISERROR(SEARCH("No",Q4)))</formula>
    </cfRule>
  </conditionalFormatting>
  <conditionalFormatting sqref="Q8:Z12">
    <cfRule type="containsText" dxfId="478" priority="35" operator="containsText" text="Yes">
      <formula>NOT(ISERROR(SEARCH("Yes",Q8)))</formula>
    </cfRule>
    <cfRule type="containsText" dxfId="477" priority="33" operator="containsText" text="N/A">
      <formula>NOT(ISERROR(SEARCH("N/A",Q8)))</formula>
    </cfRule>
    <cfRule type="containsText" dxfId="476" priority="34" operator="containsText" text="No">
      <formula>NOT(ISERROR(SEARCH("No",Q8)))</formula>
    </cfRule>
  </conditionalFormatting>
  <conditionalFormatting sqref="Q16:Z17">
    <cfRule type="containsText" dxfId="475" priority="29" operator="containsText" text="Yes">
      <formula>NOT(ISERROR(SEARCH("Yes",Q16)))</formula>
    </cfRule>
    <cfRule type="containsText" dxfId="474" priority="28" operator="containsText" text="No">
      <formula>NOT(ISERROR(SEARCH("No",Q16)))</formula>
    </cfRule>
    <cfRule type="containsText" dxfId="473" priority="27" operator="containsText" text="N/A">
      <formula>NOT(ISERROR(SEARCH("N/A",Q16)))</formula>
    </cfRule>
  </conditionalFormatting>
  <conditionalFormatting sqref="Q21:Z22 Q24:Z24">
    <cfRule type="containsText" dxfId="472" priority="26" operator="containsText" text="Yes">
      <formula>NOT(ISERROR(SEARCH("Yes",Q21)))</formula>
    </cfRule>
    <cfRule type="containsText" dxfId="471" priority="25" operator="containsText" text="No">
      <formula>NOT(ISERROR(SEARCH("No",Q21)))</formula>
    </cfRule>
  </conditionalFormatting>
  <conditionalFormatting sqref="Q24:Z24 Q21:Z22">
    <cfRule type="containsText" dxfId="470" priority="24" operator="containsText" text="N/A">
      <formula>NOT(ISERROR(SEARCH("N/A",Q21)))</formula>
    </cfRule>
  </conditionalFormatting>
  <conditionalFormatting sqref="Q24:Z26">
    <cfRule type="beginsWith" dxfId="469" priority="23" operator="beginsWith" text="Yes">
      <formula>LEFT(Q24,LEN("Yes"))="Yes"</formula>
    </cfRule>
    <cfRule type="beginsWith" dxfId="468" priority="22" operator="beginsWith" text="No">
      <formula>LEFT(Q24,LEN("No"))="No"</formula>
    </cfRule>
    <cfRule type="containsText" dxfId="467" priority="21" operator="containsText" text="Red">
      <formula>NOT(ISERROR(SEARCH("Red",Q24)))</formula>
    </cfRule>
    <cfRule type="containsText" dxfId="466" priority="20" operator="containsText" text="Amber">
      <formula>NOT(ISERROR(SEARCH("Amber",Q24)))</formula>
    </cfRule>
    <cfRule type="containsText" dxfId="465" priority="19" operator="containsText" text="Green">
      <formula>NOT(ISERROR(SEARCH("Green",Q24)))</formula>
    </cfRule>
    <cfRule type="containsText" dxfId="464" priority="15" operator="containsText" text="N/A">
      <formula>NOT(ISERROR(SEARCH("N/A",Q24)))</formula>
    </cfRule>
  </conditionalFormatting>
  <conditionalFormatting sqref="AA8:AA12 AA16:AA17 AA21">
    <cfRule type="cellIs" dxfId="463" priority="30" operator="equal">
      <formula>1</formula>
    </cfRule>
    <cfRule type="cellIs" dxfId="462" priority="32" operator="lessThan">
      <formula>0.5</formula>
    </cfRule>
    <cfRule type="cellIs" dxfId="461" priority="31" operator="greaterThanOrEqual">
      <formula>0.5</formula>
    </cfRule>
  </conditionalFormatting>
  <conditionalFormatting sqref="AA24:AA26">
    <cfRule type="cellIs" dxfId="460" priority="18" operator="equal">
      <formula>1</formula>
    </cfRule>
    <cfRule type="cellIs" dxfId="459" priority="16" operator="greaterThanOrEqual">
      <formula>0.5</formula>
    </cfRule>
    <cfRule type="cellIs" dxfId="458" priority="17" operator="lessThan">
      <formula>0.5</formula>
    </cfRule>
  </conditionalFormatting>
  <conditionalFormatting sqref="AA28">
    <cfRule type="cellIs" dxfId="457" priority="14" operator="equal">
      <formula>1</formula>
    </cfRule>
    <cfRule type="cellIs" dxfId="456" priority="13" operator="lessThan">
      <formula>0.5</formula>
    </cfRule>
    <cfRule type="cellIs" dxfId="455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454" priority="11" operator="containsText" text="Red">
      <formula>NOT(ISERROR(SEARCH("Red",AB3)))</formula>
    </cfRule>
    <cfRule type="containsText" dxfId="453" priority="9" operator="containsText" text="Green">
      <formula>NOT(ISERROR(SEARCH("Green",AB3)))</formula>
    </cfRule>
    <cfRule type="containsText" dxfId="452" priority="10" operator="containsText" text="Amber">
      <formula>NOT(ISERROR(SEARCH("Amber",AB3)))</formula>
    </cfRule>
  </conditionalFormatting>
  <conditionalFormatting sqref="AB24:AB28">
    <cfRule type="containsBlanks" dxfId="451" priority="7">
      <formula>LEN(TRIM(AB24))=0</formula>
    </cfRule>
  </conditionalFormatting>
  <conditionalFormatting sqref="AC23">
    <cfRule type="containsText" dxfId="450" priority="1" operator="containsText" text="Green">
      <formula>NOT(ISERROR(SEARCH("Green",AC23)))</formula>
    </cfRule>
    <cfRule type="containsText" dxfId="449" priority="3" operator="containsText" text="Red">
      <formula>NOT(ISERROR(SEARCH("Red",AC23)))</formula>
    </cfRule>
    <cfRule type="containsText" dxfId="448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B4:K4 Q4:Z4" xr:uid="{1C27EA3E-4DB7-46B9-AA8E-67F445FE73D3}">
      <formula1>"16+, U16"</formula1>
    </dataValidation>
    <dataValidation type="list" allowBlank="1" showInputMessage="1" showErrorMessage="1" sqref="B5:K5 Q5:Z5" xr:uid="{807A53D7-FD11-41FB-8060-BC37BCC8445B}">
      <formula1>"Yes, No"</formula1>
    </dataValidation>
    <dataValidation type="list" allowBlank="1" showInputMessage="1" showErrorMessage="1" sqref="Q21:Z22 B16:K17 B21:K22 Q8:Z12 Q16:Z17 B8:K12" xr:uid="{B92DEB51-70FF-4EC3-B16F-FFB20465525B}">
      <formula1>"Yes, No, N/A"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1521-A94E-4A90-B27F-5F36CB46BB22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447" priority="66" operator="containsText" text="No">
      <formula>NOT(ISERROR(SEARCH("No",B1)))</formula>
    </cfRule>
  </conditionalFormatting>
  <conditionalFormatting sqref="B8:K12">
    <cfRule type="containsText" dxfId="446" priority="63" operator="containsText" text="N/A">
      <formula>NOT(ISERROR(SEARCH("N/A",B8)))</formula>
    </cfRule>
    <cfRule type="containsText" dxfId="445" priority="65" operator="containsText" text="Yes">
      <formula>NOT(ISERROR(SEARCH("Yes",B8)))</formula>
    </cfRule>
    <cfRule type="containsText" dxfId="444" priority="64" operator="containsText" text="No">
      <formula>NOT(ISERROR(SEARCH("No",B8)))</formula>
    </cfRule>
  </conditionalFormatting>
  <conditionalFormatting sqref="B16:K17">
    <cfRule type="containsText" dxfId="443" priority="58" operator="containsText" text="No">
      <formula>NOT(ISERROR(SEARCH("No",B16)))</formula>
    </cfRule>
    <cfRule type="containsText" dxfId="442" priority="59" operator="containsText" text="Yes">
      <formula>NOT(ISERROR(SEARCH("Yes",B16)))</formula>
    </cfRule>
    <cfRule type="containsText" dxfId="441" priority="57" operator="containsText" text="N/A">
      <formula>NOT(ISERROR(SEARCH("N/A",B16)))</formula>
    </cfRule>
  </conditionalFormatting>
  <conditionalFormatting sqref="B21:K22 B24:K24">
    <cfRule type="containsText" dxfId="440" priority="56" operator="containsText" text="Yes">
      <formula>NOT(ISERROR(SEARCH("Yes",B21)))</formula>
    </cfRule>
    <cfRule type="containsText" dxfId="439" priority="55" operator="containsText" text="No">
      <formula>NOT(ISERROR(SEARCH("No",B21)))</formula>
    </cfRule>
  </conditionalFormatting>
  <conditionalFormatting sqref="B24:K24 B21:K22">
    <cfRule type="containsText" dxfId="438" priority="54" operator="containsText" text="N/A">
      <formula>NOT(ISERROR(SEARCH("N/A",B21)))</formula>
    </cfRule>
  </conditionalFormatting>
  <conditionalFormatting sqref="B24:K26">
    <cfRule type="beginsWith" dxfId="437" priority="53" operator="beginsWith" text="Yes">
      <formula>LEFT(B24,LEN("Yes"))="Yes"</formula>
    </cfRule>
    <cfRule type="beginsWith" dxfId="436" priority="52" operator="beginsWith" text="No">
      <formula>LEFT(B24,LEN("No"))="No"</formula>
    </cfRule>
    <cfRule type="containsText" dxfId="435" priority="51" operator="containsText" text="Red">
      <formula>NOT(ISERROR(SEARCH("Red",B24)))</formula>
    </cfRule>
    <cfRule type="containsText" dxfId="434" priority="45" operator="containsText" text="N/A">
      <formula>NOT(ISERROR(SEARCH("N/A",B24)))</formula>
    </cfRule>
    <cfRule type="containsText" dxfId="433" priority="49" operator="containsText" text="Green">
      <formula>NOT(ISERROR(SEARCH("Green",B24)))</formula>
    </cfRule>
    <cfRule type="containsText" dxfId="432" priority="50" operator="containsText" text="Amber">
      <formula>NOT(ISERROR(SEARCH("Amber",B24)))</formula>
    </cfRule>
  </conditionalFormatting>
  <conditionalFormatting sqref="L8:L12 L16:L17 L21">
    <cfRule type="cellIs" dxfId="431" priority="62" operator="lessThan">
      <formula>0.5</formula>
    </cfRule>
    <cfRule type="cellIs" dxfId="430" priority="61" operator="greaterThanOrEqual">
      <formula>0.5</formula>
    </cfRule>
    <cfRule type="cellIs" dxfId="429" priority="60" operator="equal">
      <formula>1</formula>
    </cfRule>
  </conditionalFormatting>
  <conditionalFormatting sqref="L24:L26">
    <cfRule type="cellIs" dxfId="428" priority="48" operator="equal">
      <formula>1</formula>
    </cfRule>
    <cfRule type="cellIs" dxfId="427" priority="47" operator="lessThan">
      <formula>0.5</formula>
    </cfRule>
    <cfRule type="cellIs" dxfId="426" priority="46" operator="greaterThanOrEqual">
      <formula>0.5</formula>
    </cfRule>
  </conditionalFormatting>
  <conditionalFormatting sqref="L28">
    <cfRule type="cellIs" dxfId="425" priority="44" operator="equal">
      <formula>1</formula>
    </cfRule>
    <cfRule type="cellIs" dxfId="424" priority="43" operator="lessThan">
      <formula>0.5</formula>
    </cfRule>
    <cfRule type="cellIs" dxfId="423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422" priority="41" operator="containsText" text="Red">
      <formula>NOT(ISERROR(SEARCH("Red",M1)))</formula>
    </cfRule>
    <cfRule type="containsText" dxfId="421" priority="40" operator="containsText" text="Amber">
      <formula>NOT(ISERROR(SEARCH("Amber",M1)))</formula>
    </cfRule>
    <cfRule type="containsText" dxfId="420" priority="39" operator="containsText" text="Green">
      <formula>NOT(ISERROR(SEARCH("Green",M1)))</formula>
    </cfRule>
  </conditionalFormatting>
  <conditionalFormatting sqref="M24:M28">
    <cfRule type="containsBlanks" dxfId="419" priority="37">
      <formula>LEN(TRIM(M24))=0</formula>
    </cfRule>
  </conditionalFormatting>
  <conditionalFormatting sqref="N23">
    <cfRule type="containsText" dxfId="418" priority="4" operator="containsText" text="Green">
      <formula>NOT(ISERROR(SEARCH("Green",N23)))</formula>
    </cfRule>
    <cfRule type="containsText" dxfId="417" priority="5" operator="containsText" text="Amber">
      <formula>NOT(ISERROR(SEARCH("Amber",N23)))</formula>
    </cfRule>
    <cfRule type="containsText" dxfId="416" priority="6" operator="containsText" text="Red">
      <formula>NOT(ISERROR(SEARCH("Red",N23)))</formula>
    </cfRule>
  </conditionalFormatting>
  <conditionalFormatting sqref="Q4:Z4">
    <cfRule type="containsText" dxfId="415" priority="36" operator="containsText" text="No">
      <formula>NOT(ISERROR(SEARCH("No",Q4)))</formula>
    </cfRule>
  </conditionalFormatting>
  <conditionalFormatting sqref="Q8:Z12">
    <cfRule type="containsText" dxfId="414" priority="35" operator="containsText" text="Yes">
      <formula>NOT(ISERROR(SEARCH("Yes",Q8)))</formula>
    </cfRule>
    <cfRule type="containsText" dxfId="413" priority="33" operator="containsText" text="N/A">
      <formula>NOT(ISERROR(SEARCH("N/A",Q8)))</formula>
    </cfRule>
    <cfRule type="containsText" dxfId="412" priority="34" operator="containsText" text="No">
      <formula>NOT(ISERROR(SEARCH("No",Q8)))</formula>
    </cfRule>
  </conditionalFormatting>
  <conditionalFormatting sqref="Q16:Z17">
    <cfRule type="containsText" dxfId="411" priority="29" operator="containsText" text="Yes">
      <formula>NOT(ISERROR(SEARCH("Yes",Q16)))</formula>
    </cfRule>
    <cfRule type="containsText" dxfId="410" priority="28" operator="containsText" text="No">
      <formula>NOT(ISERROR(SEARCH("No",Q16)))</formula>
    </cfRule>
    <cfRule type="containsText" dxfId="409" priority="27" operator="containsText" text="N/A">
      <formula>NOT(ISERROR(SEARCH("N/A",Q16)))</formula>
    </cfRule>
  </conditionalFormatting>
  <conditionalFormatting sqref="Q21:Z22 Q24:Z24">
    <cfRule type="containsText" dxfId="408" priority="26" operator="containsText" text="Yes">
      <formula>NOT(ISERROR(SEARCH("Yes",Q21)))</formula>
    </cfRule>
    <cfRule type="containsText" dxfId="407" priority="25" operator="containsText" text="No">
      <formula>NOT(ISERROR(SEARCH("No",Q21)))</formula>
    </cfRule>
  </conditionalFormatting>
  <conditionalFormatting sqref="Q24:Z24 Q21:Z22">
    <cfRule type="containsText" dxfId="406" priority="24" operator="containsText" text="N/A">
      <formula>NOT(ISERROR(SEARCH("N/A",Q21)))</formula>
    </cfRule>
  </conditionalFormatting>
  <conditionalFormatting sqref="Q24:Z26">
    <cfRule type="beginsWith" dxfId="405" priority="23" operator="beginsWith" text="Yes">
      <formula>LEFT(Q24,LEN("Yes"))="Yes"</formula>
    </cfRule>
    <cfRule type="beginsWith" dxfId="404" priority="22" operator="beginsWith" text="No">
      <formula>LEFT(Q24,LEN("No"))="No"</formula>
    </cfRule>
    <cfRule type="containsText" dxfId="403" priority="21" operator="containsText" text="Red">
      <formula>NOT(ISERROR(SEARCH("Red",Q24)))</formula>
    </cfRule>
    <cfRule type="containsText" dxfId="402" priority="20" operator="containsText" text="Amber">
      <formula>NOT(ISERROR(SEARCH("Amber",Q24)))</formula>
    </cfRule>
    <cfRule type="containsText" dxfId="401" priority="19" operator="containsText" text="Green">
      <formula>NOT(ISERROR(SEARCH("Green",Q24)))</formula>
    </cfRule>
    <cfRule type="containsText" dxfId="400" priority="15" operator="containsText" text="N/A">
      <formula>NOT(ISERROR(SEARCH("N/A",Q24)))</formula>
    </cfRule>
  </conditionalFormatting>
  <conditionalFormatting sqref="AA8:AA12 AA16:AA17 AA21">
    <cfRule type="cellIs" dxfId="399" priority="30" operator="equal">
      <formula>1</formula>
    </cfRule>
    <cfRule type="cellIs" dxfId="398" priority="32" operator="lessThan">
      <formula>0.5</formula>
    </cfRule>
    <cfRule type="cellIs" dxfId="397" priority="31" operator="greaterThanOrEqual">
      <formula>0.5</formula>
    </cfRule>
  </conditionalFormatting>
  <conditionalFormatting sqref="AA24:AA26">
    <cfRule type="cellIs" dxfId="396" priority="18" operator="equal">
      <formula>1</formula>
    </cfRule>
    <cfRule type="cellIs" dxfId="395" priority="16" operator="greaterThanOrEqual">
      <formula>0.5</formula>
    </cfRule>
    <cfRule type="cellIs" dxfId="394" priority="17" operator="lessThan">
      <formula>0.5</formula>
    </cfRule>
  </conditionalFormatting>
  <conditionalFormatting sqref="AA28">
    <cfRule type="cellIs" dxfId="393" priority="14" operator="equal">
      <formula>1</formula>
    </cfRule>
    <cfRule type="cellIs" dxfId="392" priority="13" operator="lessThan">
      <formula>0.5</formula>
    </cfRule>
    <cfRule type="cellIs" dxfId="391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390" priority="11" operator="containsText" text="Red">
      <formula>NOT(ISERROR(SEARCH("Red",AB3)))</formula>
    </cfRule>
    <cfRule type="containsText" dxfId="389" priority="9" operator="containsText" text="Green">
      <formula>NOT(ISERROR(SEARCH("Green",AB3)))</formula>
    </cfRule>
    <cfRule type="containsText" dxfId="388" priority="10" operator="containsText" text="Amber">
      <formula>NOT(ISERROR(SEARCH("Amber",AB3)))</formula>
    </cfRule>
  </conditionalFormatting>
  <conditionalFormatting sqref="AB24:AB28">
    <cfRule type="containsBlanks" dxfId="387" priority="7">
      <formula>LEN(TRIM(AB24))=0</formula>
    </cfRule>
  </conditionalFormatting>
  <conditionalFormatting sqref="AC23">
    <cfRule type="containsText" dxfId="386" priority="1" operator="containsText" text="Green">
      <formula>NOT(ISERROR(SEARCH("Green",AC23)))</formula>
    </cfRule>
    <cfRule type="containsText" dxfId="385" priority="3" operator="containsText" text="Red">
      <formula>NOT(ISERROR(SEARCH("Red",AC23)))</formula>
    </cfRule>
    <cfRule type="containsText" dxfId="384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Q21:Z22 B16:K17 B21:K22 Q8:Z12 Q16:Z17 B8:K12" xr:uid="{AC3A2E1B-0527-423E-B56B-03195E98468F}">
      <formula1>"Yes, No, N/A"</formula1>
    </dataValidation>
    <dataValidation type="list" allowBlank="1" showInputMessage="1" showErrorMessage="1" sqref="B5:K5 Q5:Z5" xr:uid="{979C0CDF-7DDE-4D17-A4C1-69312619CAC5}">
      <formula1>"Yes, No"</formula1>
    </dataValidation>
    <dataValidation type="list" allowBlank="1" showInputMessage="1" showErrorMessage="1" sqref="B4:K4 Q4:Z4" xr:uid="{3476B176-93E1-4C95-85D4-7B1EE8BC658E}">
      <formula1>"16+, U16"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DA03-FC13-4695-88C0-FBA867A07F22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383" priority="66" operator="containsText" text="No">
      <formula>NOT(ISERROR(SEARCH("No",B1)))</formula>
    </cfRule>
  </conditionalFormatting>
  <conditionalFormatting sqref="B8:K12">
    <cfRule type="containsText" dxfId="382" priority="63" operator="containsText" text="N/A">
      <formula>NOT(ISERROR(SEARCH("N/A",B8)))</formula>
    </cfRule>
    <cfRule type="containsText" dxfId="381" priority="65" operator="containsText" text="Yes">
      <formula>NOT(ISERROR(SEARCH("Yes",B8)))</formula>
    </cfRule>
    <cfRule type="containsText" dxfId="380" priority="64" operator="containsText" text="No">
      <formula>NOT(ISERROR(SEARCH("No",B8)))</formula>
    </cfRule>
  </conditionalFormatting>
  <conditionalFormatting sqref="B16:K17">
    <cfRule type="containsText" dxfId="379" priority="58" operator="containsText" text="No">
      <formula>NOT(ISERROR(SEARCH("No",B16)))</formula>
    </cfRule>
    <cfRule type="containsText" dxfId="378" priority="59" operator="containsText" text="Yes">
      <formula>NOT(ISERROR(SEARCH("Yes",B16)))</formula>
    </cfRule>
    <cfRule type="containsText" dxfId="377" priority="57" operator="containsText" text="N/A">
      <formula>NOT(ISERROR(SEARCH("N/A",B16)))</formula>
    </cfRule>
  </conditionalFormatting>
  <conditionalFormatting sqref="B21:K22 B24:K24">
    <cfRule type="containsText" dxfId="376" priority="56" operator="containsText" text="Yes">
      <formula>NOT(ISERROR(SEARCH("Yes",B21)))</formula>
    </cfRule>
    <cfRule type="containsText" dxfId="375" priority="55" operator="containsText" text="No">
      <formula>NOT(ISERROR(SEARCH("No",B21)))</formula>
    </cfRule>
  </conditionalFormatting>
  <conditionalFormatting sqref="B24:K24 B21:K22">
    <cfRule type="containsText" dxfId="374" priority="54" operator="containsText" text="N/A">
      <formula>NOT(ISERROR(SEARCH("N/A",B21)))</formula>
    </cfRule>
  </conditionalFormatting>
  <conditionalFormatting sqref="B24:K26">
    <cfRule type="beginsWith" dxfId="373" priority="53" operator="beginsWith" text="Yes">
      <formula>LEFT(B24,LEN("Yes"))="Yes"</formula>
    </cfRule>
    <cfRule type="beginsWith" dxfId="372" priority="52" operator="beginsWith" text="No">
      <formula>LEFT(B24,LEN("No"))="No"</formula>
    </cfRule>
    <cfRule type="containsText" dxfId="371" priority="51" operator="containsText" text="Red">
      <formula>NOT(ISERROR(SEARCH("Red",B24)))</formula>
    </cfRule>
    <cfRule type="containsText" dxfId="370" priority="45" operator="containsText" text="N/A">
      <formula>NOT(ISERROR(SEARCH("N/A",B24)))</formula>
    </cfRule>
    <cfRule type="containsText" dxfId="369" priority="49" operator="containsText" text="Green">
      <formula>NOT(ISERROR(SEARCH("Green",B24)))</formula>
    </cfRule>
    <cfRule type="containsText" dxfId="368" priority="50" operator="containsText" text="Amber">
      <formula>NOT(ISERROR(SEARCH("Amber",B24)))</formula>
    </cfRule>
  </conditionalFormatting>
  <conditionalFormatting sqref="L8:L12 L16:L17 L21">
    <cfRule type="cellIs" dxfId="367" priority="62" operator="lessThan">
      <formula>0.5</formula>
    </cfRule>
    <cfRule type="cellIs" dxfId="366" priority="61" operator="greaterThanOrEqual">
      <formula>0.5</formula>
    </cfRule>
    <cfRule type="cellIs" dxfId="365" priority="60" operator="equal">
      <formula>1</formula>
    </cfRule>
  </conditionalFormatting>
  <conditionalFormatting sqref="L24:L26">
    <cfRule type="cellIs" dxfId="364" priority="48" operator="equal">
      <formula>1</formula>
    </cfRule>
    <cfRule type="cellIs" dxfId="363" priority="47" operator="lessThan">
      <formula>0.5</formula>
    </cfRule>
    <cfRule type="cellIs" dxfId="362" priority="46" operator="greaterThanOrEqual">
      <formula>0.5</formula>
    </cfRule>
  </conditionalFormatting>
  <conditionalFormatting sqref="L28">
    <cfRule type="cellIs" dxfId="361" priority="44" operator="equal">
      <formula>1</formula>
    </cfRule>
    <cfRule type="cellIs" dxfId="360" priority="43" operator="lessThan">
      <formula>0.5</formula>
    </cfRule>
    <cfRule type="cellIs" dxfId="359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358" priority="41" operator="containsText" text="Red">
      <formula>NOT(ISERROR(SEARCH("Red",M1)))</formula>
    </cfRule>
    <cfRule type="containsText" dxfId="357" priority="40" operator="containsText" text="Amber">
      <formula>NOT(ISERROR(SEARCH("Amber",M1)))</formula>
    </cfRule>
    <cfRule type="containsText" dxfId="356" priority="39" operator="containsText" text="Green">
      <formula>NOT(ISERROR(SEARCH("Green",M1)))</formula>
    </cfRule>
  </conditionalFormatting>
  <conditionalFormatting sqref="M24:M28">
    <cfRule type="containsBlanks" dxfId="355" priority="37">
      <formula>LEN(TRIM(M24))=0</formula>
    </cfRule>
  </conditionalFormatting>
  <conditionalFormatting sqref="N23">
    <cfRule type="containsText" dxfId="354" priority="4" operator="containsText" text="Green">
      <formula>NOT(ISERROR(SEARCH("Green",N23)))</formula>
    </cfRule>
    <cfRule type="containsText" dxfId="353" priority="5" operator="containsText" text="Amber">
      <formula>NOT(ISERROR(SEARCH("Amber",N23)))</formula>
    </cfRule>
    <cfRule type="containsText" dxfId="352" priority="6" operator="containsText" text="Red">
      <formula>NOT(ISERROR(SEARCH("Red",N23)))</formula>
    </cfRule>
  </conditionalFormatting>
  <conditionalFormatting sqref="Q4:Z4">
    <cfRule type="containsText" dxfId="351" priority="36" operator="containsText" text="No">
      <formula>NOT(ISERROR(SEARCH("No",Q4)))</formula>
    </cfRule>
  </conditionalFormatting>
  <conditionalFormatting sqref="Q8:Z12">
    <cfRule type="containsText" dxfId="350" priority="35" operator="containsText" text="Yes">
      <formula>NOT(ISERROR(SEARCH("Yes",Q8)))</formula>
    </cfRule>
    <cfRule type="containsText" dxfId="349" priority="33" operator="containsText" text="N/A">
      <formula>NOT(ISERROR(SEARCH("N/A",Q8)))</formula>
    </cfRule>
    <cfRule type="containsText" dxfId="348" priority="34" operator="containsText" text="No">
      <formula>NOT(ISERROR(SEARCH("No",Q8)))</formula>
    </cfRule>
  </conditionalFormatting>
  <conditionalFormatting sqref="Q16:Z17">
    <cfRule type="containsText" dxfId="347" priority="29" operator="containsText" text="Yes">
      <formula>NOT(ISERROR(SEARCH("Yes",Q16)))</formula>
    </cfRule>
    <cfRule type="containsText" dxfId="346" priority="28" operator="containsText" text="No">
      <formula>NOT(ISERROR(SEARCH("No",Q16)))</formula>
    </cfRule>
    <cfRule type="containsText" dxfId="345" priority="27" operator="containsText" text="N/A">
      <formula>NOT(ISERROR(SEARCH("N/A",Q16)))</formula>
    </cfRule>
  </conditionalFormatting>
  <conditionalFormatting sqref="Q21:Z22 Q24:Z24">
    <cfRule type="containsText" dxfId="344" priority="26" operator="containsText" text="Yes">
      <formula>NOT(ISERROR(SEARCH("Yes",Q21)))</formula>
    </cfRule>
    <cfRule type="containsText" dxfId="343" priority="25" operator="containsText" text="No">
      <formula>NOT(ISERROR(SEARCH("No",Q21)))</formula>
    </cfRule>
  </conditionalFormatting>
  <conditionalFormatting sqref="Q24:Z24 Q21:Z22">
    <cfRule type="containsText" dxfId="342" priority="24" operator="containsText" text="N/A">
      <formula>NOT(ISERROR(SEARCH("N/A",Q21)))</formula>
    </cfRule>
  </conditionalFormatting>
  <conditionalFormatting sqref="Q24:Z26">
    <cfRule type="beginsWith" dxfId="341" priority="23" operator="beginsWith" text="Yes">
      <formula>LEFT(Q24,LEN("Yes"))="Yes"</formula>
    </cfRule>
    <cfRule type="beginsWith" dxfId="340" priority="22" operator="beginsWith" text="No">
      <formula>LEFT(Q24,LEN("No"))="No"</formula>
    </cfRule>
    <cfRule type="containsText" dxfId="339" priority="21" operator="containsText" text="Red">
      <formula>NOT(ISERROR(SEARCH("Red",Q24)))</formula>
    </cfRule>
    <cfRule type="containsText" dxfId="338" priority="20" operator="containsText" text="Amber">
      <formula>NOT(ISERROR(SEARCH("Amber",Q24)))</formula>
    </cfRule>
    <cfRule type="containsText" dxfId="337" priority="19" operator="containsText" text="Green">
      <formula>NOT(ISERROR(SEARCH("Green",Q24)))</formula>
    </cfRule>
    <cfRule type="containsText" dxfId="336" priority="15" operator="containsText" text="N/A">
      <formula>NOT(ISERROR(SEARCH("N/A",Q24)))</formula>
    </cfRule>
  </conditionalFormatting>
  <conditionalFormatting sqref="AA8:AA12 AA16:AA17 AA21">
    <cfRule type="cellIs" dxfId="335" priority="30" operator="equal">
      <formula>1</formula>
    </cfRule>
    <cfRule type="cellIs" dxfId="334" priority="32" operator="lessThan">
      <formula>0.5</formula>
    </cfRule>
    <cfRule type="cellIs" dxfId="333" priority="31" operator="greaterThanOrEqual">
      <formula>0.5</formula>
    </cfRule>
  </conditionalFormatting>
  <conditionalFormatting sqref="AA24:AA26">
    <cfRule type="cellIs" dxfId="332" priority="18" operator="equal">
      <formula>1</formula>
    </cfRule>
    <cfRule type="cellIs" dxfId="331" priority="16" operator="greaterThanOrEqual">
      <formula>0.5</formula>
    </cfRule>
    <cfRule type="cellIs" dxfId="330" priority="17" operator="lessThan">
      <formula>0.5</formula>
    </cfRule>
  </conditionalFormatting>
  <conditionalFormatting sqref="AA28">
    <cfRule type="cellIs" dxfId="329" priority="14" operator="equal">
      <formula>1</formula>
    </cfRule>
    <cfRule type="cellIs" dxfId="328" priority="13" operator="lessThan">
      <formula>0.5</formula>
    </cfRule>
    <cfRule type="cellIs" dxfId="327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326" priority="11" operator="containsText" text="Red">
      <formula>NOT(ISERROR(SEARCH("Red",AB3)))</formula>
    </cfRule>
    <cfRule type="containsText" dxfId="325" priority="9" operator="containsText" text="Green">
      <formula>NOT(ISERROR(SEARCH("Green",AB3)))</formula>
    </cfRule>
    <cfRule type="containsText" dxfId="324" priority="10" operator="containsText" text="Amber">
      <formula>NOT(ISERROR(SEARCH("Amber",AB3)))</formula>
    </cfRule>
  </conditionalFormatting>
  <conditionalFormatting sqref="AB24:AB28">
    <cfRule type="containsBlanks" dxfId="323" priority="7">
      <formula>LEN(TRIM(AB24))=0</formula>
    </cfRule>
  </conditionalFormatting>
  <conditionalFormatting sqref="AC23">
    <cfRule type="containsText" dxfId="322" priority="1" operator="containsText" text="Green">
      <formula>NOT(ISERROR(SEARCH("Green",AC23)))</formula>
    </cfRule>
    <cfRule type="containsText" dxfId="321" priority="3" operator="containsText" text="Red">
      <formula>NOT(ISERROR(SEARCH("Red",AC23)))</formula>
    </cfRule>
    <cfRule type="containsText" dxfId="320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B4:K4 Q4:Z4" xr:uid="{D7EA3635-1EF6-4611-9525-E0F92C00ED69}">
      <formula1>"16+, U16"</formula1>
    </dataValidation>
    <dataValidation type="list" allowBlank="1" showInputMessage="1" showErrorMessage="1" sqref="B5:K5 Q5:Z5" xr:uid="{63405E9C-F599-4708-A14B-0A08A3824534}">
      <formula1>"Yes, No"</formula1>
    </dataValidation>
    <dataValidation type="list" allowBlank="1" showInputMessage="1" showErrorMessage="1" sqref="Q21:Z22 B16:K17 B21:K22 Q8:Z12 Q16:Z17 B8:K12" xr:uid="{E61CF95F-1D48-4F05-A48D-CCB8C5841BD5}">
      <formula1>"Yes, No, N/A"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832F-BBDF-43D0-9022-140BD5F4C261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319" priority="66" operator="containsText" text="No">
      <formula>NOT(ISERROR(SEARCH("No",B1)))</formula>
    </cfRule>
  </conditionalFormatting>
  <conditionalFormatting sqref="B8:K12">
    <cfRule type="containsText" dxfId="318" priority="63" operator="containsText" text="N/A">
      <formula>NOT(ISERROR(SEARCH("N/A",B8)))</formula>
    </cfRule>
    <cfRule type="containsText" dxfId="317" priority="65" operator="containsText" text="Yes">
      <formula>NOT(ISERROR(SEARCH("Yes",B8)))</formula>
    </cfRule>
    <cfRule type="containsText" dxfId="316" priority="64" operator="containsText" text="No">
      <formula>NOT(ISERROR(SEARCH("No",B8)))</formula>
    </cfRule>
  </conditionalFormatting>
  <conditionalFormatting sqref="B16:K17">
    <cfRule type="containsText" dxfId="315" priority="58" operator="containsText" text="No">
      <formula>NOT(ISERROR(SEARCH("No",B16)))</formula>
    </cfRule>
    <cfRule type="containsText" dxfId="314" priority="59" operator="containsText" text="Yes">
      <formula>NOT(ISERROR(SEARCH("Yes",B16)))</formula>
    </cfRule>
    <cfRule type="containsText" dxfId="313" priority="57" operator="containsText" text="N/A">
      <formula>NOT(ISERROR(SEARCH("N/A",B16)))</formula>
    </cfRule>
  </conditionalFormatting>
  <conditionalFormatting sqref="B21:K22 B24:K24">
    <cfRule type="containsText" dxfId="312" priority="56" operator="containsText" text="Yes">
      <formula>NOT(ISERROR(SEARCH("Yes",B21)))</formula>
    </cfRule>
    <cfRule type="containsText" dxfId="311" priority="55" operator="containsText" text="No">
      <formula>NOT(ISERROR(SEARCH("No",B21)))</formula>
    </cfRule>
  </conditionalFormatting>
  <conditionalFormatting sqref="B24:K24 B21:K22">
    <cfRule type="containsText" dxfId="310" priority="54" operator="containsText" text="N/A">
      <formula>NOT(ISERROR(SEARCH("N/A",B21)))</formula>
    </cfRule>
  </conditionalFormatting>
  <conditionalFormatting sqref="B24:K26">
    <cfRule type="beginsWith" dxfId="309" priority="53" operator="beginsWith" text="Yes">
      <formula>LEFT(B24,LEN("Yes"))="Yes"</formula>
    </cfRule>
    <cfRule type="beginsWith" dxfId="308" priority="52" operator="beginsWith" text="No">
      <formula>LEFT(B24,LEN("No"))="No"</formula>
    </cfRule>
    <cfRule type="containsText" dxfId="307" priority="51" operator="containsText" text="Red">
      <formula>NOT(ISERROR(SEARCH("Red",B24)))</formula>
    </cfRule>
    <cfRule type="containsText" dxfId="306" priority="45" operator="containsText" text="N/A">
      <formula>NOT(ISERROR(SEARCH("N/A",B24)))</formula>
    </cfRule>
    <cfRule type="containsText" dxfId="305" priority="49" operator="containsText" text="Green">
      <formula>NOT(ISERROR(SEARCH("Green",B24)))</formula>
    </cfRule>
    <cfRule type="containsText" dxfId="304" priority="50" operator="containsText" text="Amber">
      <formula>NOT(ISERROR(SEARCH("Amber",B24)))</formula>
    </cfRule>
  </conditionalFormatting>
  <conditionalFormatting sqref="L8:L12 L16:L17 L21">
    <cfRule type="cellIs" dxfId="303" priority="62" operator="lessThan">
      <formula>0.5</formula>
    </cfRule>
    <cfRule type="cellIs" dxfId="302" priority="61" operator="greaterThanOrEqual">
      <formula>0.5</formula>
    </cfRule>
    <cfRule type="cellIs" dxfId="301" priority="60" operator="equal">
      <formula>1</formula>
    </cfRule>
  </conditionalFormatting>
  <conditionalFormatting sqref="L24:L26">
    <cfRule type="cellIs" dxfId="300" priority="48" operator="equal">
      <formula>1</formula>
    </cfRule>
    <cfRule type="cellIs" dxfId="299" priority="47" operator="lessThan">
      <formula>0.5</formula>
    </cfRule>
    <cfRule type="cellIs" dxfId="298" priority="46" operator="greaterThanOrEqual">
      <formula>0.5</formula>
    </cfRule>
  </conditionalFormatting>
  <conditionalFormatting sqref="L28">
    <cfRule type="cellIs" dxfId="297" priority="44" operator="equal">
      <formula>1</formula>
    </cfRule>
    <cfRule type="cellIs" dxfId="296" priority="43" operator="lessThan">
      <formula>0.5</formula>
    </cfRule>
    <cfRule type="cellIs" dxfId="295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294" priority="41" operator="containsText" text="Red">
      <formula>NOT(ISERROR(SEARCH("Red",M1)))</formula>
    </cfRule>
    <cfRule type="containsText" dxfId="293" priority="40" operator="containsText" text="Amber">
      <formula>NOT(ISERROR(SEARCH("Amber",M1)))</formula>
    </cfRule>
    <cfRule type="containsText" dxfId="292" priority="39" operator="containsText" text="Green">
      <formula>NOT(ISERROR(SEARCH("Green",M1)))</formula>
    </cfRule>
  </conditionalFormatting>
  <conditionalFormatting sqref="M24:M28">
    <cfRule type="containsBlanks" dxfId="291" priority="37">
      <formula>LEN(TRIM(M24))=0</formula>
    </cfRule>
  </conditionalFormatting>
  <conditionalFormatting sqref="N23">
    <cfRule type="containsText" dxfId="290" priority="4" operator="containsText" text="Green">
      <formula>NOT(ISERROR(SEARCH("Green",N23)))</formula>
    </cfRule>
    <cfRule type="containsText" dxfId="289" priority="5" operator="containsText" text="Amber">
      <formula>NOT(ISERROR(SEARCH("Amber",N23)))</formula>
    </cfRule>
    <cfRule type="containsText" dxfId="288" priority="6" operator="containsText" text="Red">
      <formula>NOT(ISERROR(SEARCH("Red",N23)))</formula>
    </cfRule>
  </conditionalFormatting>
  <conditionalFormatting sqref="Q4:Z4">
    <cfRule type="containsText" dxfId="287" priority="36" operator="containsText" text="No">
      <formula>NOT(ISERROR(SEARCH("No",Q4)))</formula>
    </cfRule>
  </conditionalFormatting>
  <conditionalFormatting sqref="Q8:Z12">
    <cfRule type="containsText" dxfId="286" priority="35" operator="containsText" text="Yes">
      <formula>NOT(ISERROR(SEARCH("Yes",Q8)))</formula>
    </cfRule>
    <cfRule type="containsText" dxfId="285" priority="33" operator="containsText" text="N/A">
      <formula>NOT(ISERROR(SEARCH("N/A",Q8)))</formula>
    </cfRule>
    <cfRule type="containsText" dxfId="284" priority="34" operator="containsText" text="No">
      <formula>NOT(ISERROR(SEARCH("No",Q8)))</formula>
    </cfRule>
  </conditionalFormatting>
  <conditionalFormatting sqref="Q16:Z17">
    <cfRule type="containsText" dxfId="283" priority="29" operator="containsText" text="Yes">
      <formula>NOT(ISERROR(SEARCH("Yes",Q16)))</formula>
    </cfRule>
    <cfRule type="containsText" dxfId="282" priority="28" operator="containsText" text="No">
      <formula>NOT(ISERROR(SEARCH("No",Q16)))</formula>
    </cfRule>
    <cfRule type="containsText" dxfId="281" priority="27" operator="containsText" text="N/A">
      <formula>NOT(ISERROR(SEARCH("N/A",Q16)))</formula>
    </cfRule>
  </conditionalFormatting>
  <conditionalFormatting sqref="Q21:Z22 Q24:Z24">
    <cfRule type="containsText" dxfId="280" priority="26" operator="containsText" text="Yes">
      <formula>NOT(ISERROR(SEARCH("Yes",Q21)))</formula>
    </cfRule>
    <cfRule type="containsText" dxfId="279" priority="25" operator="containsText" text="No">
      <formula>NOT(ISERROR(SEARCH("No",Q21)))</formula>
    </cfRule>
  </conditionalFormatting>
  <conditionalFormatting sqref="Q24:Z24 Q21:Z22">
    <cfRule type="containsText" dxfId="278" priority="24" operator="containsText" text="N/A">
      <formula>NOT(ISERROR(SEARCH("N/A",Q21)))</formula>
    </cfRule>
  </conditionalFormatting>
  <conditionalFormatting sqref="Q24:Z26">
    <cfRule type="beginsWith" dxfId="277" priority="23" operator="beginsWith" text="Yes">
      <formula>LEFT(Q24,LEN("Yes"))="Yes"</formula>
    </cfRule>
    <cfRule type="beginsWith" dxfId="276" priority="22" operator="beginsWith" text="No">
      <formula>LEFT(Q24,LEN("No"))="No"</formula>
    </cfRule>
    <cfRule type="containsText" dxfId="275" priority="21" operator="containsText" text="Red">
      <formula>NOT(ISERROR(SEARCH("Red",Q24)))</formula>
    </cfRule>
    <cfRule type="containsText" dxfId="274" priority="20" operator="containsText" text="Amber">
      <formula>NOT(ISERROR(SEARCH("Amber",Q24)))</formula>
    </cfRule>
    <cfRule type="containsText" dxfId="273" priority="19" operator="containsText" text="Green">
      <formula>NOT(ISERROR(SEARCH("Green",Q24)))</formula>
    </cfRule>
    <cfRule type="containsText" dxfId="272" priority="15" operator="containsText" text="N/A">
      <formula>NOT(ISERROR(SEARCH("N/A",Q24)))</formula>
    </cfRule>
  </conditionalFormatting>
  <conditionalFormatting sqref="AA8:AA12 AA16:AA17 AA21">
    <cfRule type="cellIs" dxfId="271" priority="30" operator="equal">
      <formula>1</formula>
    </cfRule>
    <cfRule type="cellIs" dxfId="270" priority="32" operator="lessThan">
      <formula>0.5</formula>
    </cfRule>
    <cfRule type="cellIs" dxfId="269" priority="31" operator="greaterThanOrEqual">
      <formula>0.5</formula>
    </cfRule>
  </conditionalFormatting>
  <conditionalFormatting sqref="AA24:AA26">
    <cfRule type="cellIs" dxfId="268" priority="18" operator="equal">
      <formula>1</formula>
    </cfRule>
    <cfRule type="cellIs" dxfId="267" priority="16" operator="greaterThanOrEqual">
      <formula>0.5</formula>
    </cfRule>
    <cfRule type="cellIs" dxfId="266" priority="17" operator="lessThan">
      <formula>0.5</formula>
    </cfRule>
  </conditionalFormatting>
  <conditionalFormatting sqref="AA28">
    <cfRule type="cellIs" dxfId="265" priority="14" operator="equal">
      <formula>1</formula>
    </cfRule>
    <cfRule type="cellIs" dxfId="264" priority="13" operator="lessThan">
      <formula>0.5</formula>
    </cfRule>
    <cfRule type="cellIs" dxfId="263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262" priority="11" operator="containsText" text="Red">
      <formula>NOT(ISERROR(SEARCH("Red",AB3)))</formula>
    </cfRule>
    <cfRule type="containsText" dxfId="261" priority="9" operator="containsText" text="Green">
      <formula>NOT(ISERROR(SEARCH("Green",AB3)))</formula>
    </cfRule>
    <cfRule type="containsText" dxfId="260" priority="10" operator="containsText" text="Amber">
      <formula>NOT(ISERROR(SEARCH("Amber",AB3)))</formula>
    </cfRule>
  </conditionalFormatting>
  <conditionalFormatting sqref="AB24:AB28">
    <cfRule type="containsBlanks" dxfId="259" priority="7">
      <formula>LEN(TRIM(AB24))=0</formula>
    </cfRule>
  </conditionalFormatting>
  <conditionalFormatting sqref="AC23">
    <cfRule type="containsText" dxfId="258" priority="1" operator="containsText" text="Green">
      <formula>NOT(ISERROR(SEARCH("Green",AC23)))</formula>
    </cfRule>
    <cfRule type="containsText" dxfId="257" priority="3" operator="containsText" text="Red">
      <formula>NOT(ISERROR(SEARCH("Red",AC23)))</formula>
    </cfRule>
    <cfRule type="containsText" dxfId="256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Q21:Z22 B16:K17 B21:K22 Q8:Z12 Q16:Z17 B8:K12" xr:uid="{CA14CDA4-89E4-4780-9BB3-2787D714E0CA}">
      <formula1>"Yes, No, N/A"</formula1>
    </dataValidation>
    <dataValidation type="list" allowBlank="1" showInputMessage="1" showErrorMessage="1" sqref="B5:K5 Q5:Z5" xr:uid="{C19C6F8A-4568-4BB7-90CE-EEFC826AC56D}">
      <formula1>"Yes, No"</formula1>
    </dataValidation>
    <dataValidation type="list" allowBlank="1" showInputMessage="1" showErrorMessage="1" sqref="B4:K4 Q4:Z4" xr:uid="{0C9B5579-B37E-4CD3-842A-666A6C0B7EA9}">
      <formula1>"16+, U16"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6564-D3C2-46E4-84E0-B0680A4CEE79}">
  <dimension ref="A1:B13"/>
  <sheetViews>
    <sheetView zoomScale="77" workbookViewId="0">
      <selection activeCell="B12" sqref="B12"/>
    </sheetView>
  </sheetViews>
  <sheetFormatPr defaultRowHeight="14.6" x14ac:dyDescent="0.4"/>
  <cols>
    <col min="1" max="1" width="58.84375" customWidth="1"/>
    <col min="2" max="2" width="98.3828125" customWidth="1"/>
  </cols>
  <sheetData>
    <row r="1" spans="1:2" x14ac:dyDescent="0.4">
      <c r="A1" s="53" t="s">
        <v>121</v>
      </c>
      <c r="B1" s="54" t="s">
        <v>122</v>
      </c>
    </row>
    <row r="2" spans="1:2" ht="29.15" x14ac:dyDescent="0.4">
      <c r="A2" s="51" t="s">
        <v>92</v>
      </c>
      <c r="B2" s="52" t="s">
        <v>112</v>
      </c>
    </row>
    <row r="3" spans="1:2" ht="17.5" customHeight="1" x14ac:dyDescent="0.4">
      <c r="A3" s="51" t="s">
        <v>99</v>
      </c>
      <c r="B3" s="52" t="s">
        <v>132</v>
      </c>
    </row>
    <row r="4" spans="1:2" ht="28.5" customHeight="1" x14ac:dyDescent="0.4">
      <c r="A4" s="51" t="s">
        <v>93</v>
      </c>
      <c r="B4" s="52" t="s">
        <v>82</v>
      </c>
    </row>
    <row r="5" spans="1:2" ht="20.5" customHeight="1" x14ac:dyDescent="0.4">
      <c r="A5" s="51" t="s">
        <v>94</v>
      </c>
      <c r="B5" s="52" t="s">
        <v>82</v>
      </c>
    </row>
    <row r="6" spans="1:2" ht="17.5" customHeight="1" x14ac:dyDescent="0.4">
      <c r="A6" s="51" t="s">
        <v>95</v>
      </c>
      <c r="B6" s="52" t="s">
        <v>133</v>
      </c>
    </row>
    <row r="7" spans="1:2" ht="17.149999999999999" customHeight="1" x14ac:dyDescent="0.4">
      <c r="A7" s="51" t="s">
        <v>96</v>
      </c>
      <c r="B7" s="52" t="s">
        <v>113</v>
      </c>
    </row>
    <row r="8" spans="1:2" ht="19" customHeight="1" x14ac:dyDescent="0.4">
      <c r="A8" s="51" t="s">
        <v>97</v>
      </c>
      <c r="B8" s="52" t="s">
        <v>114</v>
      </c>
    </row>
    <row r="9" spans="1:2" ht="21" customHeight="1" x14ac:dyDescent="0.4">
      <c r="A9" s="51" t="s">
        <v>98</v>
      </c>
      <c r="B9" s="52" t="s">
        <v>115</v>
      </c>
    </row>
    <row r="10" spans="1:2" ht="28.5" customHeight="1" x14ac:dyDescent="0.4">
      <c r="A10" s="51" t="s">
        <v>100</v>
      </c>
      <c r="B10" s="52" t="s">
        <v>116</v>
      </c>
    </row>
    <row r="11" spans="1:2" ht="19.5" customHeight="1" x14ac:dyDescent="0.4">
      <c r="A11" s="51" t="s">
        <v>101</v>
      </c>
      <c r="B11" s="52" t="s">
        <v>117</v>
      </c>
    </row>
    <row r="12" spans="1:2" ht="29.15" customHeight="1" x14ac:dyDescent="0.4">
      <c r="A12" s="51" t="s">
        <v>118</v>
      </c>
      <c r="B12" s="52" t="s">
        <v>134</v>
      </c>
    </row>
    <row r="13" spans="1:2" ht="29.15" x14ac:dyDescent="0.4">
      <c r="A13" s="56" t="s">
        <v>119</v>
      </c>
      <c r="B13" s="55" t="s">
        <v>120</v>
      </c>
    </row>
  </sheetData>
  <sheetProtection algorithmName="SHA-512" hashValue="TEyrhjbMq7kSxO4VhjO723qymly3PUk4yxKWUnoPTPvBj6MtYWf2pSHwEjGdDX6Z5RKDnX777kNKPyQVA5pGlg==" saltValue="xm8P8uKdSz7FLpBP1/34kQ==" spinCount="100000" sheet="1" objects="1" scenarios="1" selectLockedCells="1"/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A98C-8807-4638-80BD-65ECFCFE36AB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255" priority="66" operator="containsText" text="No">
      <formula>NOT(ISERROR(SEARCH("No",B1)))</formula>
    </cfRule>
  </conditionalFormatting>
  <conditionalFormatting sqref="B8:K12">
    <cfRule type="containsText" dxfId="254" priority="63" operator="containsText" text="N/A">
      <formula>NOT(ISERROR(SEARCH("N/A",B8)))</formula>
    </cfRule>
    <cfRule type="containsText" dxfId="253" priority="65" operator="containsText" text="Yes">
      <formula>NOT(ISERROR(SEARCH("Yes",B8)))</formula>
    </cfRule>
    <cfRule type="containsText" dxfId="252" priority="64" operator="containsText" text="No">
      <formula>NOT(ISERROR(SEARCH("No",B8)))</formula>
    </cfRule>
  </conditionalFormatting>
  <conditionalFormatting sqref="B16:K17">
    <cfRule type="containsText" dxfId="251" priority="58" operator="containsText" text="No">
      <formula>NOT(ISERROR(SEARCH("No",B16)))</formula>
    </cfRule>
    <cfRule type="containsText" dxfId="250" priority="59" operator="containsText" text="Yes">
      <formula>NOT(ISERROR(SEARCH("Yes",B16)))</formula>
    </cfRule>
    <cfRule type="containsText" dxfId="249" priority="57" operator="containsText" text="N/A">
      <formula>NOT(ISERROR(SEARCH("N/A",B16)))</formula>
    </cfRule>
  </conditionalFormatting>
  <conditionalFormatting sqref="B21:K22 B24:K24">
    <cfRule type="containsText" dxfId="248" priority="56" operator="containsText" text="Yes">
      <formula>NOT(ISERROR(SEARCH("Yes",B21)))</formula>
    </cfRule>
    <cfRule type="containsText" dxfId="247" priority="55" operator="containsText" text="No">
      <formula>NOT(ISERROR(SEARCH("No",B21)))</formula>
    </cfRule>
  </conditionalFormatting>
  <conditionalFormatting sqref="B24:K24 B21:K22">
    <cfRule type="containsText" dxfId="246" priority="54" operator="containsText" text="N/A">
      <formula>NOT(ISERROR(SEARCH("N/A",B21)))</formula>
    </cfRule>
  </conditionalFormatting>
  <conditionalFormatting sqref="B24:K26">
    <cfRule type="beginsWith" dxfId="245" priority="53" operator="beginsWith" text="Yes">
      <formula>LEFT(B24,LEN("Yes"))="Yes"</formula>
    </cfRule>
    <cfRule type="beginsWith" dxfId="244" priority="52" operator="beginsWith" text="No">
      <formula>LEFT(B24,LEN("No"))="No"</formula>
    </cfRule>
    <cfRule type="containsText" dxfId="243" priority="51" operator="containsText" text="Red">
      <formula>NOT(ISERROR(SEARCH("Red",B24)))</formula>
    </cfRule>
    <cfRule type="containsText" dxfId="242" priority="45" operator="containsText" text="N/A">
      <formula>NOT(ISERROR(SEARCH("N/A",B24)))</formula>
    </cfRule>
    <cfRule type="containsText" dxfId="241" priority="49" operator="containsText" text="Green">
      <formula>NOT(ISERROR(SEARCH("Green",B24)))</formula>
    </cfRule>
    <cfRule type="containsText" dxfId="240" priority="50" operator="containsText" text="Amber">
      <formula>NOT(ISERROR(SEARCH("Amber",B24)))</formula>
    </cfRule>
  </conditionalFormatting>
  <conditionalFormatting sqref="L8:L12 L16:L17 L21">
    <cfRule type="cellIs" dxfId="239" priority="62" operator="lessThan">
      <formula>0.5</formula>
    </cfRule>
    <cfRule type="cellIs" dxfId="238" priority="61" operator="greaterThanOrEqual">
      <formula>0.5</formula>
    </cfRule>
    <cfRule type="cellIs" dxfId="237" priority="60" operator="equal">
      <formula>1</formula>
    </cfRule>
  </conditionalFormatting>
  <conditionalFormatting sqref="L24:L26">
    <cfRule type="cellIs" dxfId="236" priority="48" operator="equal">
      <formula>1</formula>
    </cfRule>
    <cfRule type="cellIs" dxfId="235" priority="47" operator="lessThan">
      <formula>0.5</formula>
    </cfRule>
    <cfRule type="cellIs" dxfId="234" priority="46" operator="greaterThanOrEqual">
      <formula>0.5</formula>
    </cfRule>
  </conditionalFormatting>
  <conditionalFormatting sqref="L28">
    <cfRule type="cellIs" dxfId="233" priority="44" operator="equal">
      <formula>1</formula>
    </cfRule>
    <cfRule type="cellIs" dxfId="232" priority="43" operator="lessThan">
      <formula>0.5</formula>
    </cfRule>
    <cfRule type="cellIs" dxfId="231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230" priority="41" operator="containsText" text="Red">
      <formula>NOT(ISERROR(SEARCH("Red",M1)))</formula>
    </cfRule>
    <cfRule type="containsText" dxfId="229" priority="40" operator="containsText" text="Amber">
      <formula>NOT(ISERROR(SEARCH("Amber",M1)))</formula>
    </cfRule>
    <cfRule type="containsText" dxfId="228" priority="39" operator="containsText" text="Green">
      <formula>NOT(ISERROR(SEARCH("Green",M1)))</formula>
    </cfRule>
  </conditionalFormatting>
  <conditionalFormatting sqref="M24:M28">
    <cfRule type="containsBlanks" dxfId="227" priority="37">
      <formula>LEN(TRIM(M24))=0</formula>
    </cfRule>
  </conditionalFormatting>
  <conditionalFormatting sqref="N23">
    <cfRule type="containsText" dxfId="226" priority="4" operator="containsText" text="Green">
      <formula>NOT(ISERROR(SEARCH("Green",N23)))</formula>
    </cfRule>
    <cfRule type="containsText" dxfId="225" priority="5" operator="containsText" text="Amber">
      <formula>NOT(ISERROR(SEARCH("Amber",N23)))</formula>
    </cfRule>
    <cfRule type="containsText" dxfId="224" priority="6" operator="containsText" text="Red">
      <formula>NOT(ISERROR(SEARCH("Red",N23)))</formula>
    </cfRule>
  </conditionalFormatting>
  <conditionalFormatting sqref="Q4:Z4">
    <cfRule type="containsText" dxfId="223" priority="36" operator="containsText" text="No">
      <formula>NOT(ISERROR(SEARCH("No",Q4)))</formula>
    </cfRule>
  </conditionalFormatting>
  <conditionalFormatting sqref="Q8:Z12">
    <cfRule type="containsText" dxfId="222" priority="35" operator="containsText" text="Yes">
      <formula>NOT(ISERROR(SEARCH("Yes",Q8)))</formula>
    </cfRule>
    <cfRule type="containsText" dxfId="221" priority="33" operator="containsText" text="N/A">
      <formula>NOT(ISERROR(SEARCH("N/A",Q8)))</formula>
    </cfRule>
    <cfRule type="containsText" dxfId="220" priority="34" operator="containsText" text="No">
      <formula>NOT(ISERROR(SEARCH("No",Q8)))</formula>
    </cfRule>
  </conditionalFormatting>
  <conditionalFormatting sqref="Q16:Z17">
    <cfRule type="containsText" dxfId="219" priority="29" operator="containsText" text="Yes">
      <formula>NOT(ISERROR(SEARCH("Yes",Q16)))</formula>
    </cfRule>
    <cfRule type="containsText" dxfId="218" priority="28" operator="containsText" text="No">
      <formula>NOT(ISERROR(SEARCH("No",Q16)))</formula>
    </cfRule>
    <cfRule type="containsText" dxfId="217" priority="27" operator="containsText" text="N/A">
      <formula>NOT(ISERROR(SEARCH("N/A",Q16)))</formula>
    </cfRule>
  </conditionalFormatting>
  <conditionalFormatting sqref="Q21:Z22 Q24:Z24">
    <cfRule type="containsText" dxfId="216" priority="26" operator="containsText" text="Yes">
      <formula>NOT(ISERROR(SEARCH("Yes",Q21)))</formula>
    </cfRule>
    <cfRule type="containsText" dxfId="215" priority="25" operator="containsText" text="No">
      <formula>NOT(ISERROR(SEARCH("No",Q21)))</formula>
    </cfRule>
  </conditionalFormatting>
  <conditionalFormatting sqref="Q24:Z24 Q21:Z22">
    <cfRule type="containsText" dxfId="214" priority="24" operator="containsText" text="N/A">
      <formula>NOT(ISERROR(SEARCH("N/A",Q21)))</formula>
    </cfRule>
  </conditionalFormatting>
  <conditionalFormatting sqref="Q24:Z26">
    <cfRule type="beginsWith" dxfId="213" priority="23" operator="beginsWith" text="Yes">
      <formula>LEFT(Q24,LEN("Yes"))="Yes"</formula>
    </cfRule>
    <cfRule type="beginsWith" dxfId="212" priority="22" operator="beginsWith" text="No">
      <formula>LEFT(Q24,LEN("No"))="No"</formula>
    </cfRule>
    <cfRule type="containsText" dxfId="211" priority="21" operator="containsText" text="Red">
      <formula>NOT(ISERROR(SEARCH("Red",Q24)))</formula>
    </cfRule>
    <cfRule type="containsText" dxfId="210" priority="20" operator="containsText" text="Amber">
      <formula>NOT(ISERROR(SEARCH("Amber",Q24)))</formula>
    </cfRule>
    <cfRule type="containsText" dxfId="209" priority="19" operator="containsText" text="Green">
      <formula>NOT(ISERROR(SEARCH("Green",Q24)))</formula>
    </cfRule>
    <cfRule type="containsText" dxfId="208" priority="15" operator="containsText" text="N/A">
      <formula>NOT(ISERROR(SEARCH("N/A",Q24)))</formula>
    </cfRule>
  </conditionalFormatting>
  <conditionalFormatting sqref="AA8:AA12 AA16:AA17 AA21">
    <cfRule type="cellIs" dxfId="207" priority="30" operator="equal">
      <formula>1</formula>
    </cfRule>
    <cfRule type="cellIs" dxfId="206" priority="32" operator="lessThan">
      <formula>0.5</formula>
    </cfRule>
    <cfRule type="cellIs" dxfId="205" priority="31" operator="greaterThanOrEqual">
      <formula>0.5</formula>
    </cfRule>
  </conditionalFormatting>
  <conditionalFormatting sqref="AA24:AA26">
    <cfRule type="cellIs" dxfId="204" priority="18" operator="equal">
      <formula>1</formula>
    </cfRule>
    <cfRule type="cellIs" dxfId="203" priority="16" operator="greaterThanOrEqual">
      <formula>0.5</formula>
    </cfRule>
    <cfRule type="cellIs" dxfId="202" priority="17" operator="lessThan">
      <formula>0.5</formula>
    </cfRule>
  </conditionalFormatting>
  <conditionalFormatting sqref="AA28">
    <cfRule type="cellIs" dxfId="201" priority="14" operator="equal">
      <formula>1</formula>
    </cfRule>
    <cfRule type="cellIs" dxfId="200" priority="13" operator="lessThan">
      <formula>0.5</formula>
    </cfRule>
    <cfRule type="cellIs" dxfId="199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198" priority="11" operator="containsText" text="Red">
      <formula>NOT(ISERROR(SEARCH("Red",AB3)))</formula>
    </cfRule>
    <cfRule type="containsText" dxfId="197" priority="9" operator="containsText" text="Green">
      <formula>NOT(ISERROR(SEARCH("Green",AB3)))</formula>
    </cfRule>
    <cfRule type="containsText" dxfId="196" priority="10" operator="containsText" text="Amber">
      <formula>NOT(ISERROR(SEARCH("Amber",AB3)))</formula>
    </cfRule>
  </conditionalFormatting>
  <conditionalFormatting sqref="AB24:AB28">
    <cfRule type="containsBlanks" dxfId="195" priority="7">
      <formula>LEN(TRIM(AB24))=0</formula>
    </cfRule>
  </conditionalFormatting>
  <conditionalFormatting sqref="AC23">
    <cfRule type="containsText" dxfId="194" priority="1" operator="containsText" text="Green">
      <formula>NOT(ISERROR(SEARCH("Green",AC23)))</formula>
    </cfRule>
    <cfRule type="containsText" dxfId="193" priority="3" operator="containsText" text="Red">
      <formula>NOT(ISERROR(SEARCH("Red",AC23)))</formula>
    </cfRule>
    <cfRule type="containsText" dxfId="192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B4:K4 Q4:Z4" xr:uid="{CACC9103-40F4-4AF4-BEF0-3162C2AFA940}">
      <formula1>"16+, U16"</formula1>
    </dataValidation>
    <dataValidation type="list" allowBlank="1" showInputMessage="1" showErrorMessage="1" sqref="B5:K5 Q5:Z5" xr:uid="{B8FCD722-3045-44C7-98B6-351705362694}">
      <formula1>"Yes, No"</formula1>
    </dataValidation>
    <dataValidation type="list" allowBlank="1" showInputMessage="1" showErrorMessage="1" sqref="Q21:Z22 B16:K17 B21:K22 Q8:Z12 Q16:Z17 B8:K12" xr:uid="{A1E75088-E8F3-4DCD-90C8-780993E3302A}">
      <formula1>"Yes, No, N/A"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A2D80-6613-4A39-A34E-FDEA89592341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191" priority="66" operator="containsText" text="No">
      <formula>NOT(ISERROR(SEARCH("No",B1)))</formula>
    </cfRule>
  </conditionalFormatting>
  <conditionalFormatting sqref="B8:K12">
    <cfRule type="containsText" dxfId="190" priority="63" operator="containsText" text="N/A">
      <formula>NOT(ISERROR(SEARCH("N/A",B8)))</formula>
    </cfRule>
    <cfRule type="containsText" dxfId="189" priority="65" operator="containsText" text="Yes">
      <formula>NOT(ISERROR(SEARCH("Yes",B8)))</formula>
    </cfRule>
    <cfRule type="containsText" dxfId="188" priority="64" operator="containsText" text="No">
      <formula>NOT(ISERROR(SEARCH("No",B8)))</formula>
    </cfRule>
  </conditionalFormatting>
  <conditionalFormatting sqref="B16:K17">
    <cfRule type="containsText" dxfId="187" priority="58" operator="containsText" text="No">
      <formula>NOT(ISERROR(SEARCH("No",B16)))</formula>
    </cfRule>
    <cfRule type="containsText" dxfId="186" priority="59" operator="containsText" text="Yes">
      <formula>NOT(ISERROR(SEARCH("Yes",B16)))</formula>
    </cfRule>
    <cfRule type="containsText" dxfId="185" priority="57" operator="containsText" text="N/A">
      <formula>NOT(ISERROR(SEARCH("N/A",B16)))</formula>
    </cfRule>
  </conditionalFormatting>
  <conditionalFormatting sqref="B21:K22 B24:K24">
    <cfRule type="containsText" dxfId="184" priority="56" operator="containsText" text="Yes">
      <formula>NOT(ISERROR(SEARCH("Yes",B21)))</formula>
    </cfRule>
    <cfRule type="containsText" dxfId="183" priority="55" operator="containsText" text="No">
      <formula>NOT(ISERROR(SEARCH("No",B21)))</formula>
    </cfRule>
  </conditionalFormatting>
  <conditionalFormatting sqref="B24:K24 B21:K22">
    <cfRule type="containsText" dxfId="182" priority="54" operator="containsText" text="N/A">
      <formula>NOT(ISERROR(SEARCH("N/A",B21)))</formula>
    </cfRule>
  </conditionalFormatting>
  <conditionalFormatting sqref="B24:K26">
    <cfRule type="beginsWith" dxfId="181" priority="53" operator="beginsWith" text="Yes">
      <formula>LEFT(B24,LEN("Yes"))="Yes"</formula>
    </cfRule>
    <cfRule type="beginsWith" dxfId="180" priority="52" operator="beginsWith" text="No">
      <formula>LEFT(B24,LEN("No"))="No"</formula>
    </cfRule>
    <cfRule type="containsText" dxfId="179" priority="51" operator="containsText" text="Red">
      <formula>NOT(ISERROR(SEARCH("Red",B24)))</formula>
    </cfRule>
    <cfRule type="containsText" dxfId="178" priority="45" operator="containsText" text="N/A">
      <formula>NOT(ISERROR(SEARCH("N/A",B24)))</formula>
    </cfRule>
    <cfRule type="containsText" dxfId="177" priority="49" operator="containsText" text="Green">
      <formula>NOT(ISERROR(SEARCH("Green",B24)))</formula>
    </cfRule>
    <cfRule type="containsText" dxfId="176" priority="50" operator="containsText" text="Amber">
      <formula>NOT(ISERROR(SEARCH("Amber",B24)))</formula>
    </cfRule>
  </conditionalFormatting>
  <conditionalFormatting sqref="L8:L12 L16:L17 L21">
    <cfRule type="cellIs" dxfId="175" priority="62" operator="lessThan">
      <formula>0.5</formula>
    </cfRule>
    <cfRule type="cellIs" dxfId="174" priority="61" operator="greaterThanOrEqual">
      <formula>0.5</formula>
    </cfRule>
    <cfRule type="cellIs" dxfId="173" priority="60" operator="equal">
      <formula>1</formula>
    </cfRule>
  </conditionalFormatting>
  <conditionalFormatting sqref="L24:L26">
    <cfRule type="cellIs" dxfId="172" priority="48" operator="equal">
      <formula>1</formula>
    </cfRule>
    <cfRule type="cellIs" dxfId="171" priority="47" operator="lessThan">
      <formula>0.5</formula>
    </cfRule>
    <cfRule type="cellIs" dxfId="170" priority="46" operator="greaterThanOrEqual">
      <formula>0.5</formula>
    </cfRule>
  </conditionalFormatting>
  <conditionalFormatting sqref="L28">
    <cfRule type="cellIs" dxfId="169" priority="44" operator="equal">
      <formula>1</formula>
    </cfRule>
    <cfRule type="cellIs" dxfId="168" priority="43" operator="lessThan">
      <formula>0.5</formula>
    </cfRule>
    <cfRule type="cellIs" dxfId="167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166" priority="41" operator="containsText" text="Red">
      <formula>NOT(ISERROR(SEARCH("Red",M1)))</formula>
    </cfRule>
    <cfRule type="containsText" dxfId="165" priority="40" operator="containsText" text="Amber">
      <formula>NOT(ISERROR(SEARCH("Amber",M1)))</formula>
    </cfRule>
    <cfRule type="containsText" dxfId="164" priority="39" operator="containsText" text="Green">
      <formula>NOT(ISERROR(SEARCH("Green",M1)))</formula>
    </cfRule>
  </conditionalFormatting>
  <conditionalFormatting sqref="M24:M28">
    <cfRule type="containsBlanks" dxfId="163" priority="37">
      <formula>LEN(TRIM(M24))=0</formula>
    </cfRule>
  </conditionalFormatting>
  <conditionalFormatting sqref="N23">
    <cfRule type="containsText" dxfId="162" priority="4" operator="containsText" text="Green">
      <formula>NOT(ISERROR(SEARCH("Green",N23)))</formula>
    </cfRule>
    <cfRule type="containsText" dxfId="161" priority="5" operator="containsText" text="Amber">
      <formula>NOT(ISERROR(SEARCH("Amber",N23)))</formula>
    </cfRule>
    <cfRule type="containsText" dxfId="160" priority="6" operator="containsText" text="Red">
      <formula>NOT(ISERROR(SEARCH("Red",N23)))</formula>
    </cfRule>
  </conditionalFormatting>
  <conditionalFormatting sqref="Q4:Z4">
    <cfRule type="containsText" dxfId="159" priority="36" operator="containsText" text="No">
      <formula>NOT(ISERROR(SEARCH("No",Q4)))</formula>
    </cfRule>
  </conditionalFormatting>
  <conditionalFormatting sqref="Q8:Z12">
    <cfRule type="containsText" dxfId="158" priority="35" operator="containsText" text="Yes">
      <formula>NOT(ISERROR(SEARCH("Yes",Q8)))</formula>
    </cfRule>
    <cfRule type="containsText" dxfId="157" priority="33" operator="containsText" text="N/A">
      <formula>NOT(ISERROR(SEARCH("N/A",Q8)))</formula>
    </cfRule>
    <cfRule type="containsText" dxfId="156" priority="34" operator="containsText" text="No">
      <formula>NOT(ISERROR(SEARCH("No",Q8)))</formula>
    </cfRule>
  </conditionalFormatting>
  <conditionalFormatting sqref="Q16:Z17">
    <cfRule type="containsText" dxfId="155" priority="29" operator="containsText" text="Yes">
      <formula>NOT(ISERROR(SEARCH("Yes",Q16)))</formula>
    </cfRule>
    <cfRule type="containsText" dxfId="154" priority="28" operator="containsText" text="No">
      <formula>NOT(ISERROR(SEARCH("No",Q16)))</formula>
    </cfRule>
    <cfRule type="containsText" dxfId="153" priority="27" operator="containsText" text="N/A">
      <formula>NOT(ISERROR(SEARCH("N/A",Q16)))</formula>
    </cfRule>
  </conditionalFormatting>
  <conditionalFormatting sqref="Q21:Z22 Q24:Z24">
    <cfRule type="containsText" dxfId="152" priority="26" operator="containsText" text="Yes">
      <formula>NOT(ISERROR(SEARCH("Yes",Q21)))</formula>
    </cfRule>
    <cfRule type="containsText" dxfId="151" priority="25" operator="containsText" text="No">
      <formula>NOT(ISERROR(SEARCH("No",Q21)))</formula>
    </cfRule>
  </conditionalFormatting>
  <conditionalFormatting sqref="Q24:Z24 Q21:Z22">
    <cfRule type="containsText" dxfId="150" priority="24" operator="containsText" text="N/A">
      <formula>NOT(ISERROR(SEARCH("N/A",Q21)))</formula>
    </cfRule>
  </conditionalFormatting>
  <conditionalFormatting sqref="Q24:Z26">
    <cfRule type="beginsWith" dxfId="149" priority="23" operator="beginsWith" text="Yes">
      <formula>LEFT(Q24,LEN("Yes"))="Yes"</formula>
    </cfRule>
    <cfRule type="beginsWith" dxfId="148" priority="22" operator="beginsWith" text="No">
      <formula>LEFT(Q24,LEN("No"))="No"</formula>
    </cfRule>
    <cfRule type="containsText" dxfId="147" priority="21" operator="containsText" text="Red">
      <formula>NOT(ISERROR(SEARCH("Red",Q24)))</formula>
    </cfRule>
    <cfRule type="containsText" dxfId="146" priority="20" operator="containsText" text="Amber">
      <formula>NOT(ISERROR(SEARCH("Amber",Q24)))</formula>
    </cfRule>
    <cfRule type="containsText" dxfId="145" priority="19" operator="containsText" text="Green">
      <formula>NOT(ISERROR(SEARCH("Green",Q24)))</formula>
    </cfRule>
    <cfRule type="containsText" dxfId="144" priority="15" operator="containsText" text="N/A">
      <formula>NOT(ISERROR(SEARCH("N/A",Q24)))</formula>
    </cfRule>
  </conditionalFormatting>
  <conditionalFormatting sqref="AA8:AA12 AA16:AA17 AA21">
    <cfRule type="cellIs" dxfId="143" priority="30" operator="equal">
      <formula>1</formula>
    </cfRule>
    <cfRule type="cellIs" dxfId="142" priority="32" operator="lessThan">
      <formula>0.5</formula>
    </cfRule>
    <cfRule type="cellIs" dxfId="141" priority="31" operator="greaterThanOrEqual">
      <formula>0.5</formula>
    </cfRule>
  </conditionalFormatting>
  <conditionalFormatting sqref="AA24:AA26">
    <cfRule type="cellIs" dxfId="140" priority="18" operator="equal">
      <formula>1</formula>
    </cfRule>
    <cfRule type="cellIs" dxfId="139" priority="16" operator="greaterThanOrEqual">
      <formula>0.5</formula>
    </cfRule>
    <cfRule type="cellIs" dxfId="138" priority="17" operator="lessThan">
      <formula>0.5</formula>
    </cfRule>
  </conditionalFormatting>
  <conditionalFormatting sqref="AA28">
    <cfRule type="cellIs" dxfId="137" priority="14" operator="equal">
      <formula>1</formula>
    </cfRule>
    <cfRule type="cellIs" dxfId="136" priority="13" operator="lessThan">
      <formula>0.5</formula>
    </cfRule>
    <cfRule type="cellIs" dxfId="135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134" priority="11" operator="containsText" text="Red">
      <formula>NOT(ISERROR(SEARCH("Red",AB3)))</formula>
    </cfRule>
    <cfRule type="containsText" dxfId="133" priority="9" operator="containsText" text="Green">
      <formula>NOT(ISERROR(SEARCH("Green",AB3)))</formula>
    </cfRule>
    <cfRule type="containsText" dxfId="132" priority="10" operator="containsText" text="Amber">
      <formula>NOT(ISERROR(SEARCH("Amber",AB3)))</formula>
    </cfRule>
  </conditionalFormatting>
  <conditionalFormatting sqref="AB24:AB28">
    <cfRule type="containsBlanks" dxfId="131" priority="7">
      <formula>LEN(TRIM(AB24))=0</formula>
    </cfRule>
  </conditionalFormatting>
  <conditionalFormatting sqref="AC23">
    <cfRule type="containsText" dxfId="130" priority="1" operator="containsText" text="Green">
      <formula>NOT(ISERROR(SEARCH("Green",AC23)))</formula>
    </cfRule>
    <cfRule type="containsText" dxfId="129" priority="3" operator="containsText" text="Red">
      <formula>NOT(ISERROR(SEARCH("Red",AC23)))</formula>
    </cfRule>
    <cfRule type="containsText" dxfId="128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Q21:Z22 B16:K17 B21:K22 Q8:Z12 Q16:Z17 B8:K12" xr:uid="{41B9B7C1-C9E7-434C-A8E3-3DF64B40E6DD}">
      <formula1>"Yes, No, N/A"</formula1>
    </dataValidation>
    <dataValidation type="list" allowBlank="1" showInputMessage="1" showErrorMessage="1" sqref="B5:K5 Q5:Z5" xr:uid="{65CB6790-CF59-4023-9D9C-C0AD0C351686}">
      <formula1>"Yes, No"</formula1>
    </dataValidation>
    <dataValidation type="list" allowBlank="1" showInputMessage="1" showErrorMessage="1" sqref="B4:K4 Q4:Z4" xr:uid="{18298F49-0738-4839-AB03-FCBF1F7ADC36}">
      <formula1>"16+, U16"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D83F8-4B0A-4047-B56C-6453A3D4F2C6}">
  <dimension ref="A1:AC29"/>
  <sheetViews>
    <sheetView zoomScale="90" zoomScaleNormal="90" workbookViewId="0">
      <selection activeCell="Z5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127" priority="66" operator="containsText" text="No">
      <formula>NOT(ISERROR(SEARCH("No",B1)))</formula>
    </cfRule>
  </conditionalFormatting>
  <conditionalFormatting sqref="B8:K12">
    <cfRule type="containsText" dxfId="126" priority="63" operator="containsText" text="N/A">
      <formula>NOT(ISERROR(SEARCH("N/A",B8)))</formula>
    </cfRule>
    <cfRule type="containsText" dxfId="125" priority="65" operator="containsText" text="Yes">
      <formula>NOT(ISERROR(SEARCH("Yes",B8)))</formula>
    </cfRule>
    <cfRule type="containsText" dxfId="124" priority="64" operator="containsText" text="No">
      <formula>NOT(ISERROR(SEARCH("No",B8)))</formula>
    </cfRule>
  </conditionalFormatting>
  <conditionalFormatting sqref="B16:K17">
    <cfRule type="containsText" dxfId="123" priority="58" operator="containsText" text="No">
      <formula>NOT(ISERROR(SEARCH("No",B16)))</formula>
    </cfRule>
    <cfRule type="containsText" dxfId="122" priority="59" operator="containsText" text="Yes">
      <formula>NOT(ISERROR(SEARCH("Yes",B16)))</formula>
    </cfRule>
    <cfRule type="containsText" dxfId="121" priority="57" operator="containsText" text="N/A">
      <formula>NOT(ISERROR(SEARCH("N/A",B16)))</formula>
    </cfRule>
  </conditionalFormatting>
  <conditionalFormatting sqref="B21:K22 B24:K24">
    <cfRule type="containsText" dxfId="120" priority="56" operator="containsText" text="Yes">
      <formula>NOT(ISERROR(SEARCH("Yes",B21)))</formula>
    </cfRule>
    <cfRule type="containsText" dxfId="119" priority="55" operator="containsText" text="No">
      <formula>NOT(ISERROR(SEARCH("No",B21)))</formula>
    </cfRule>
  </conditionalFormatting>
  <conditionalFormatting sqref="B24:K24 B21:K22">
    <cfRule type="containsText" dxfId="118" priority="54" operator="containsText" text="N/A">
      <formula>NOT(ISERROR(SEARCH("N/A",B21)))</formula>
    </cfRule>
  </conditionalFormatting>
  <conditionalFormatting sqref="B24:K26">
    <cfRule type="beginsWith" dxfId="117" priority="53" operator="beginsWith" text="Yes">
      <formula>LEFT(B24,LEN("Yes"))="Yes"</formula>
    </cfRule>
    <cfRule type="beginsWith" dxfId="116" priority="52" operator="beginsWith" text="No">
      <formula>LEFT(B24,LEN("No"))="No"</formula>
    </cfRule>
    <cfRule type="containsText" dxfId="115" priority="51" operator="containsText" text="Red">
      <formula>NOT(ISERROR(SEARCH("Red",B24)))</formula>
    </cfRule>
    <cfRule type="containsText" dxfId="114" priority="45" operator="containsText" text="N/A">
      <formula>NOT(ISERROR(SEARCH("N/A",B24)))</formula>
    </cfRule>
    <cfRule type="containsText" dxfId="113" priority="49" operator="containsText" text="Green">
      <formula>NOT(ISERROR(SEARCH("Green",B24)))</formula>
    </cfRule>
    <cfRule type="containsText" dxfId="112" priority="50" operator="containsText" text="Amber">
      <formula>NOT(ISERROR(SEARCH("Amber",B24)))</formula>
    </cfRule>
  </conditionalFormatting>
  <conditionalFormatting sqref="L8:L12 L16:L17 L21">
    <cfRule type="cellIs" dxfId="111" priority="62" operator="lessThan">
      <formula>0.5</formula>
    </cfRule>
    <cfRule type="cellIs" dxfId="110" priority="61" operator="greaterThanOrEqual">
      <formula>0.5</formula>
    </cfRule>
    <cfRule type="cellIs" dxfId="109" priority="60" operator="equal">
      <formula>1</formula>
    </cfRule>
  </conditionalFormatting>
  <conditionalFormatting sqref="L24:L26">
    <cfRule type="cellIs" dxfId="108" priority="48" operator="equal">
      <formula>1</formula>
    </cfRule>
    <cfRule type="cellIs" dxfId="107" priority="47" operator="lessThan">
      <formula>0.5</formula>
    </cfRule>
    <cfRule type="cellIs" dxfId="106" priority="46" operator="greaterThanOrEqual">
      <formula>0.5</formula>
    </cfRule>
  </conditionalFormatting>
  <conditionalFormatting sqref="L28">
    <cfRule type="cellIs" dxfId="105" priority="44" operator="equal">
      <formula>1</formula>
    </cfRule>
    <cfRule type="cellIs" dxfId="104" priority="43" operator="lessThan">
      <formula>0.5</formula>
    </cfRule>
    <cfRule type="cellIs" dxfId="103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102" priority="41" operator="containsText" text="Red">
      <formula>NOT(ISERROR(SEARCH("Red",M1)))</formula>
    </cfRule>
    <cfRule type="containsText" dxfId="101" priority="40" operator="containsText" text="Amber">
      <formula>NOT(ISERROR(SEARCH("Amber",M1)))</formula>
    </cfRule>
    <cfRule type="containsText" dxfId="100" priority="39" operator="containsText" text="Green">
      <formula>NOT(ISERROR(SEARCH("Green",M1)))</formula>
    </cfRule>
  </conditionalFormatting>
  <conditionalFormatting sqref="M24:M28">
    <cfRule type="containsBlanks" dxfId="99" priority="37">
      <formula>LEN(TRIM(M24))=0</formula>
    </cfRule>
  </conditionalFormatting>
  <conditionalFormatting sqref="N23">
    <cfRule type="containsText" dxfId="98" priority="4" operator="containsText" text="Green">
      <formula>NOT(ISERROR(SEARCH("Green",N23)))</formula>
    </cfRule>
    <cfRule type="containsText" dxfId="97" priority="5" operator="containsText" text="Amber">
      <formula>NOT(ISERROR(SEARCH("Amber",N23)))</formula>
    </cfRule>
    <cfRule type="containsText" dxfId="96" priority="6" operator="containsText" text="Red">
      <formula>NOT(ISERROR(SEARCH("Red",N23)))</formula>
    </cfRule>
  </conditionalFormatting>
  <conditionalFormatting sqref="Q4:Z4">
    <cfRule type="containsText" dxfId="95" priority="36" operator="containsText" text="No">
      <formula>NOT(ISERROR(SEARCH("No",Q4)))</formula>
    </cfRule>
  </conditionalFormatting>
  <conditionalFormatting sqref="Q8:Z12">
    <cfRule type="containsText" dxfId="94" priority="35" operator="containsText" text="Yes">
      <formula>NOT(ISERROR(SEARCH("Yes",Q8)))</formula>
    </cfRule>
    <cfRule type="containsText" dxfId="93" priority="33" operator="containsText" text="N/A">
      <formula>NOT(ISERROR(SEARCH("N/A",Q8)))</formula>
    </cfRule>
    <cfRule type="containsText" dxfId="92" priority="34" operator="containsText" text="No">
      <formula>NOT(ISERROR(SEARCH("No",Q8)))</formula>
    </cfRule>
  </conditionalFormatting>
  <conditionalFormatting sqref="Q16:Z17">
    <cfRule type="containsText" dxfId="91" priority="29" operator="containsText" text="Yes">
      <formula>NOT(ISERROR(SEARCH("Yes",Q16)))</formula>
    </cfRule>
    <cfRule type="containsText" dxfId="90" priority="28" operator="containsText" text="No">
      <formula>NOT(ISERROR(SEARCH("No",Q16)))</formula>
    </cfRule>
    <cfRule type="containsText" dxfId="89" priority="27" operator="containsText" text="N/A">
      <formula>NOT(ISERROR(SEARCH("N/A",Q16)))</formula>
    </cfRule>
  </conditionalFormatting>
  <conditionalFormatting sqref="Q21:Z22 Q24:Z24">
    <cfRule type="containsText" dxfId="88" priority="26" operator="containsText" text="Yes">
      <formula>NOT(ISERROR(SEARCH("Yes",Q21)))</formula>
    </cfRule>
    <cfRule type="containsText" dxfId="87" priority="25" operator="containsText" text="No">
      <formula>NOT(ISERROR(SEARCH("No",Q21)))</formula>
    </cfRule>
  </conditionalFormatting>
  <conditionalFormatting sqref="Q24:Z24 Q21:Z22">
    <cfRule type="containsText" dxfId="86" priority="24" operator="containsText" text="N/A">
      <formula>NOT(ISERROR(SEARCH("N/A",Q21)))</formula>
    </cfRule>
  </conditionalFormatting>
  <conditionalFormatting sqref="Q24:Z26">
    <cfRule type="beginsWith" dxfId="85" priority="23" operator="beginsWith" text="Yes">
      <formula>LEFT(Q24,LEN("Yes"))="Yes"</formula>
    </cfRule>
    <cfRule type="beginsWith" dxfId="84" priority="22" operator="beginsWith" text="No">
      <formula>LEFT(Q24,LEN("No"))="No"</formula>
    </cfRule>
    <cfRule type="containsText" dxfId="83" priority="21" operator="containsText" text="Red">
      <formula>NOT(ISERROR(SEARCH("Red",Q24)))</formula>
    </cfRule>
    <cfRule type="containsText" dxfId="82" priority="20" operator="containsText" text="Amber">
      <formula>NOT(ISERROR(SEARCH("Amber",Q24)))</formula>
    </cfRule>
    <cfRule type="containsText" dxfId="81" priority="19" operator="containsText" text="Green">
      <formula>NOT(ISERROR(SEARCH("Green",Q24)))</formula>
    </cfRule>
    <cfRule type="containsText" dxfId="80" priority="15" operator="containsText" text="N/A">
      <formula>NOT(ISERROR(SEARCH("N/A",Q24)))</formula>
    </cfRule>
  </conditionalFormatting>
  <conditionalFormatting sqref="AA8:AA12 AA16:AA17 AA21">
    <cfRule type="cellIs" dxfId="79" priority="30" operator="equal">
      <formula>1</formula>
    </cfRule>
    <cfRule type="cellIs" dxfId="78" priority="32" operator="lessThan">
      <formula>0.5</formula>
    </cfRule>
    <cfRule type="cellIs" dxfId="77" priority="31" operator="greaterThanOrEqual">
      <formula>0.5</formula>
    </cfRule>
  </conditionalFormatting>
  <conditionalFormatting sqref="AA24:AA26">
    <cfRule type="cellIs" dxfId="76" priority="18" operator="equal">
      <formula>1</formula>
    </cfRule>
    <cfRule type="cellIs" dxfId="75" priority="16" operator="greaterThanOrEqual">
      <formula>0.5</formula>
    </cfRule>
    <cfRule type="cellIs" dxfId="74" priority="17" operator="lessThan">
      <formula>0.5</formula>
    </cfRule>
  </conditionalFormatting>
  <conditionalFormatting sqref="AA28">
    <cfRule type="cellIs" dxfId="73" priority="14" operator="equal">
      <formula>1</formula>
    </cfRule>
    <cfRule type="cellIs" dxfId="72" priority="13" operator="lessThan">
      <formula>0.5</formula>
    </cfRule>
    <cfRule type="cellIs" dxfId="71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70" priority="11" operator="containsText" text="Red">
      <formula>NOT(ISERROR(SEARCH("Red",AB3)))</formula>
    </cfRule>
    <cfRule type="containsText" dxfId="69" priority="9" operator="containsText" text="Green">
      <formula>NOT(ISERROR(SEARCH("Green",AB3)))</formula>
    </cfRule>
    <cfRule type="containsText" dxfId="68" priority="10" operator="containsText" text="Amber">
      <formula>NOT(ISERROR(SEARCH("Amber",AB3)))</formula>
    </cfRule>
  </conditionalFormatting>
  <conditionalFormatting sqref="AB24:AB28">
    <cfRule type="containsBlanks" dxfId="67" priority="7">
      <formula>LEN(TRIM(AB24))=0</formula>
    </cfRule>
  </conditionalFormatting>
  <conditionalFormatting sqref="AC23">
    <cfRule type="containsText" dxfId="66" priority="1" operator="containsText" text="Green">
      <formula>NOT(ISERROR(SEARCH("Green",AC23)))</formula>
    </cfRule>
    <cfRule type="containsText" dxfId="65" priority="3" operator="containsText" text="Red">
      <formula>NOT(ISERROR(SEARCH("Red",AC23)))</formula>
    </cfRule>
    <cfRule type="containsText" dxfId="64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B4:K4 Q4:Z4" xr:uid="{9C51F74C-12B5-499C-B2BC-F58299CE1DBD}">
      <formula1>"16+, U16"</formula1>
    </dataValidation>
    <dataValidation type="list" allowBlank="1" showInputMessage="1" showErrorMessage="1" sqref="B5:K5 Q5:Z5" xr:uid="{6A8544D1-FAA2-46D4-AD8C-C7DAEA669B0A}">
      <formula1>"Yes, No"</formula1>
    </dataValidation>
    <dataValidation type="list" allowBlank="1" showInputMessage="1" showErrorMessage="1" sqref="Q21:Z22 B16:K17 B21:K22 Q8:Z12 Q16:Z17 B8:K12" xr:uid="{BE60B21C-F08F-443D-93E4-0D01D22486DB}">
      <formula1>"Yes, No, N/A"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BA86-86C8-4956-AB47-F4F40773F022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63" priority="66" operator="containsText" text="No">
      <formula>NOT(ISERROR(SEARCH("No",B1)))</formula>
    </cfRule>
  </conditionalFormatting>
  <conditionalFormatting sqref="B8:K12">
    <cfRule type="containsText" dxfId="62" priority="63" operator="containsText" text="N/A">
      <formula>NOT(ISERROR(SEARCH("N/A",B8)))</formula>
    </cfRule>
    <cfRule type="containsText" dxfId="61" priority="65" operator="containsText" text="Yes">
      <formula>NOT(ISERROR(SEARCH("Yes",B8)))</formula>
    </cfRule>
    <cfRule type="containsText" dxfId="60" priority="64" operator="containsText" text="No">
      <formula>NOT(ISERROR(SEARCH("No",B8)))</formula>
    </cfRule>
  </conditionalFormatting>
  <conditionalFormatting sqref="B16:K17">
    <cfRule type="containsText" dxfId="59" priority="58" operator="containsText" text="No">
      <formula>NOT(ISERROR(SEARCH("No",B16)))</formula>
    </cfRule>
    <cfRule type="containsText" dxfId="58" priority="59" operator="containsText" text="Yes">
      <formula>NOT(ISERROR(SEARCH("Yes",B16)))</formula>
    </cfRule>
    <cfRule type="containsText" dxfId="57" priority="57" operator="containsText" text="N/A">
      <formula>NOT(ISERROR(SEARCH("N/A",B16)))</formula>
    </cfRule>
  </conditionalFormatting>
  <conditionalFormatting sqref="B21:K22 B24:K24">
    <cfRule type="containsText" dxfId="56" priority="56" operator="containsText" text="Yes">
      <formula>NOT(ISERROR(SEARCH("Yes",B21)))</formula>
    </cfRule>
    <cfRule type="containsText" dxfId="55" priority="55" operator="containsText" text="No">
      <formula>NOT(ISERROR(SEARCH("No",B21)))</formula>
    </cfRule>
  </conditionalFormatting>
  <conditionalFormatting sqref="B24:K24 B21:K22">
    <cfRule type="containsText" dxfId="54" priority="54" operator="containsText" text="N/A">
      <formula>NOT(ISERROR(SEARCH("N/A",B21)))</formula>
    </cfRule>
  </conditionalFormatting>
  <conditionalFormatting sqref="B24:K26">
    <cfRule type="beginsWith" dxfId="53" priority="53" operator="beginsWith" text="Yes">
      <formula>LEFT(B24,LEN("Yes"))="Yes"</formula>
    </cfRule>
    <cfRule type="beginsWith" dxfId="52" priority="52" operator="beginsWith" text="No">
      <formula>LEFT(B24,LEN("No"))="No"</formula>
    </cfRule>
    <cfRule type="containsText" dxfId="51" priority="51" operator="containsText" text="Red">
      <formula>NOT(ISERROR(SEARCH("Red",B24)))</formula>
    </cfRule>
    <cfRule type="containsText" dxfId="50" priority="45" operator="containsText" text="N/A">
      <formula>NOT(ISERROR(SEARCH("N/A",B24)))</formula>
    </cfRule>
    <cfRule type="containsText" dxfId="49" priority="49" operator="containsText" text="Green">
      <formula>NOT(ISERROR(SEARCH("Green",B24)))</formula>
    </cfRule>
    <cfRule type="containsText" dxfId="48" priority="50" operator="containsText" text="Amber">
      <formula>NOT(ISERROR(SEARCH("Amber",B24)))</formula>
    </cfRule>
  </conditionalFormatting>
  <conditionalFormatting sqref="L8:L12 L16:L17 L21">
    <cfRule type="cellIs" dxfId="47" priority="62" operator="lessThan">
      <formula>0.5</formula>
    </cfRule>
    <cfRule type="cellIs" dxfId="46" priority="61" operator="greaterThanOrEqual">
      <formula>0.5</formula>
    </cfRule>
    <cfRule type="cellIs" dxfId="45" priority="60" operator="equal">
      <formula>1</formula>
    </cfRule>
  </conditionalFormatting>
  <conditionalFormatting sqref="L24:L26">
    <cfRule type="cellIs" dxfId="44" priority="48" operator="equal">
      <formula>1</formula>
    </cfRule>
    <cfRule type="cellIs" dxfId="43" priority="47" operator="lessThan">
      <formula>0.5</formula>
    </cfRule>
    <cfRule type="cellIs" dxfId="42" priority="46" operator="greaterThanOrEqual">
      <formula>0.5</formula>
    </cfRule>
  </conditionalFormatting>
  <conditionalFormatting sqref="L28">
    <cfRule type="cellIs" dxfId="41" priority="44" operator="equal">
      <formula>1</formula>
    </cfRule>
    <cfRule type="cellIs" dxfId="40" priority="43" operator="lessThan">
      <formula>0.5</formula>
    </cfRule>
    <cfRule type="cellIs" dxfId="39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38" priority="41" operator="containsText" text="Red">
      <formula>NOT(ISERROR(SEARCH("Red",M1)))</formula>
    </cfRule>
    <cfRule type="containsText" dxfId="37" priority="40" operator="containsText" text="Amber">
      <formula>NOT(ISERROR(SEARCH("Amber",M1)))</formula>
    </cfRule>
    <cfRule type="containsText" dxfId="36" priority="39" operator="containsText" text="Green">
      <formula>NOT(ISERROR(SEARCH("Green",M1)))</formula>
    </cfRule>
  </conditionalFormatting>
  <conditionalFormatting sqref="M24:M28">
    <cfRule type="containsBlanks" dxfId="35" priority="37">
      <formula>LEN(TRIM(M24))=0</formula>
    </cfRule>
  </conditionalFormatting>
  <conditionalFormatting sqref="N23">
    <cfRule type="containsText" dxfId="34" priority="4" operator="containsText" text="Green">
      <formula>NOT(ISERROR(SEARCH("Green",N23)))</formula>
    </cfRule>
    <cfRule type="containsText" dxfId="33" priority="5" operator="containsText" text="Amber">
      <formula>NOT(ISERROR(SEARCH("Amber",N23)))</formula>
    </cfRule>
    <cfRule type="containsText" dxfId="32" priority="6" operator="containsText" text="Red">
      <formula>NOT(ISERROR(SEARCH("Red",N23)))</formula>
    </cfRule>
  </conditionalFormatting>
  <conditionalFormatting sqref="Q4:Z4">
    <cfRule type="containsText" dxfId="31" priority="36" operator="containsText" text="No">
      <formula>NOT(ISERROR(SEARCH("No",Q4)))</formula>
    </cfRule>
  </conditionalFormatting>
  <conditionalFormatting sqref="Q8:Z12">
    <cfRule type="containsText" dxfId="30" priority="35" operator="containsText" text="Yes">
      <formula>NOT(ISERROR(SEARCH("Yes",Q8)))</formula>
    </cfRule>
    <cfRule type="containsText" dxfId="29" priority="33" operator="containsText" text="N/A">
      <formula>NOT(ISERROR(SEARCH("N/A",Q8)))</formula>
    </cfRule>
    <cfRule type="containsText" dxfId="28" priority="34" operator="containsText" text="No">
      <formula>NOT(ISERROR(SEARCH("No",Q8)))</formula>
    </cfRule>
  </conditionalFormatting>
  <conditionalFormatting sqref="Q16:Z17">
    <cfRule type="containsText" dxfId="27" priority="29" operator="containsText" text="Yes">
      <formula>NOT(ISERROR(SEARCH("Yes",Q16)))</formula>
    </cfRule>
    <cfRule type="containsText" dxfId="26" priority="28" operator="containsText" text="No">
      <formula>NOT(ISERROR(SEARCH("No",Q16)))</formula>
    </cfRule>
    <cfRule type="containsText" dxfId="25" priority="27" operator="containsText" text="N/A">
      <formula>NOT(ISERROR(SEARCH("N/A",Q16)))</formula>
    </cfRule>
  </conditionalFormatting>
  <conditionalFormatting sqref="Q21:Z22 Q24:Z24">
    <cfRule type="containsText" dxfId="24" priority="26" operator="containsText" text="Yes">
      <formula>NOT(ISERROR(SEARCH("Yes",Q21)))</formula>
    </cfRule>
    <cfRule type="containsText" dxfId="23" priority="25" operator="containsText" text="No">
      <formula>NOT(ISERROR(SEARCH("No",Q21)))</formula>
    </cfRule>
  </conditionalFormatting>
  <conditionalFormatting sqref="Q24:Z24 Q21:Z22">
    <cfRule type="containsText" dxfId="22" priority="24" operator="containsText" text="N/A">
      <formula>NOT(ISERROR(SEARCH("N/A",Q21)))</formula>
    </cfRule>
  </conditionalFormatting>
  <conditionalFormatting sqref="Q24:Z26">
    <cfRule type="beginsWith" dxfId="21" priority="23" operator="beginsWith" text="Yes">
      <formula>LEFT(Q24,LEN("Yes"))="Yes"</formula>
    </cfRule>
    <cfRule type="beginsWith" dxfId="20" priority="22" operator="beginsWith" text="No">
      <formula>LEFT(Q24,LEN("No"))="No"</formula>
    </cfRule>
    <cfRule type="containsText" dxfId="19" priority="21" operator="containsText" text="Red">
      <formula>NOT(ISERROR(SEARCH("Red",Q24)))</formula>
    </cfRule>
    <cfRule type="containsText" dxfId="18" priority="20" operator="containsText" text="Amber">
      <formula>NOT(ISERROR(SEARCH("Amber",Q24)))</formula>
    </cfRule>
    <cfRule type="containsText" dxfId="17" priority="19" operator="containsText" text="Green">
      <formula>NOT(ISERROR(SEARCH("Green",Q24)))</formula>
    </cfRule>
    <cfRule type="containsText" dxfId="16" priority="15" operator="containsText" text="N/A">
      <formula>NOT(ISERROR(SEARCH("N/A",Q24)))</formula>
    </cfRule>
  </conditionalFormatting>
  <conditionalFormatting sqref="AA8:AA12 AA16:AA17 AA21">
    <cfRule type="cellIs" dxfId="15" priority="30" operator="equal">
      <formula>1</formula>
    </cfRule>
    <cfRule type="cellIs" dxfId="14" priority="32" operator="lessThan">
      <formula>0.5</formula>
    </cfRule>
    <cfRule type="cellIs" dxfId="13" priority="31" operator="greaterThanOrEqual">
      <formula>0.5</formula>
    </cfRule>
  </conditionalFormatting>
  <conditionalFormatting sqref="AA24:AA26">
    <cfRule type="cellIs" dxfId="12" priority="18" operator="equal">
      <formula>1</formula>
    </cfRule>
    <cfRule type="cellIs" dxfId="11" priority="16" operator="greaterThanOrEqual">
      <formula>0.5</formula>
    </cfRule>
    <cfRule type="cellIs" dxfId="10" priority="17" operator="lessThan">
      <formula>0.5</formula>
    </cfRule>
  </conditionalFormatting>
  <conditionalFormatting sqref="AA28">
    <cfRule type="cellIs" dxfId="9" priority="14" operator="equal">
      <formula>1</formula>
    </cfRule>
    <cfRule type="cellIs" dxfId="8" priority="13" operator="lessThan">
      <formula>0.5</formula>
    </cfRule>
    <cfRule type="cellIs" dxfId="7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6" priority="11" operator="containsText" text="Red">
      <formula>NOT(ISERROR(SEARCH("Red",AB3)))</formula>
    </cfRule>
    <cfRule type="containsText" dxfId="5" priority="9" operator="containsText" text="Green">
      <formula>NOT(ISERROR(SEARCH("Green",AB3)))</formula>
    </cfRule>
    <cfRule type="containsText" dxfId="4" priority="10" operator="containsText" text="Amber">
      <formula>NOT(ISERROR(SEARCH("Amber",AB3)))</formula>
    </cfRule>
  </conditionalFormatting>
  <conditionalFormatting sqref="AB24:AB28">
    <cfRule type="containsBlanks" dxfId="3" priority="7">
      <formula>LEN(TRIM(AB24))=0</formula>
    </cfRule>
  </conditionalFormatting>
  <conditionalFormatting sqref="AC23">
    <cfRule type="containsText" dxfId="2" priority="1" operator="containsText" text="Green">
      <formula>NOT(ISERROR(SEARCH("Green",AC23)))</formula>
    </cfRule>
    <cfRule type="containsText" dxfId="1" priority="3" operator="containsText" text="Red">
      <formula>NOT(ISERROR(SEARCH("Red",AC23)))</formula>
    </cfRule>
    <cfRule type="containsText" dxfId="0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Q21:Z22 B16:K17 B21:K22 Q8:Z12 Q16:Z17 B8:K12" xr:uid="{CA18597E-638E-49D6-A63C-365EE76455AC}">
      <formula1>"Yes, No, N/A"</formula1>
    </dataValidation>
    <dataValidation type="list" allowBlank="1" showInputMessage="1" showErrorMessage="1" sqref="B5:K5 Q5:Z5" xr:uid="{FB9B03B7-6F3B-47C4-8750-75F8FA35FF2A}">
      <formula1>"Yes, No"</formula1>
    </dataValidation>
    <dataValidation type="list" allowBlank="1" showInputMessage="1" showErrorMessage="1" sqref="B4:K4 Q4:Z4" xr:uid="{B99EB929-8991-49CB-914C-F81D3D4A77D1}">
      <formula1>"16+, U16"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9AE1-0FE8-4828-8718-9DCDD6742B50}">
  <dimension ref="A1:K77"/>
  <sheetViews>
    <sheetView zoomScale="70" zoomScaleNormal="70" workbookViewId="0">
      <selection activeCell="B7" sqref="B7"/>
    </sheetView>
  </sheetViews>
  <sheetFormatPr defaultRowHeight="14.6" x14ac:dyDescent="0.4"/>
  <cols>
    <col min="1" max="1" width="45.15234375" customWidth="1"/>
    <col min="2" max="2" width="8.15234375" style="19" customWidth="1"/>
    <col min="3" max="4" width="25.15234375" customWidth="1"/>
    <col min="5" max="5" width="31.69140625" customWidth="1"/>
    <col min="6" max="6" width="15.84375" customWidth="1"/>
    <col min="7" max="7" width="46.84375" customWidth="1"/>
    <col min="8" max="8" width="8.15234375" style="19" customWidth="1"/>
    <col min="9" max="11" width="25.15234375" customWidth="1"/>
  </cols>
  <sheetData>
    <row r="1" spans="1:11" ht="18.45" x14ac:dyDescent="0.5">
      <c r="A1" s="57" t="s">
        <v>90</v>
      </c>
      <c r="B1" s="83" t="s">
        <v>140</v>
      </c>
      <c r="C1" s="83"/>
      <c r="E1" s="58" t="s">
        <v>123</v>
      </c>
      <c r="F1" s="76">
        <v>1234</v>
      </c>
      <c r="G1" s="66" t="s">
        <v>124</v>
      </c>
      <c r="H1" s="77"/>
      <c r="I1" s="45"/>
    </row>
    <row r="3" spans="1:11" ht="18.45" x14ac:dyDescent="0.5">
      <c r="A3" s="16" t="s">
        <v>76</v>
      </c>
      <c r="G3" s="16" t="s">
        <v>80</v>
      </c>
    </row>
    <row r="5" spans="1:11" ht="15" thickBot="1" x14ac:dyDescent="0.45">
      <c r="A5" s="1" t="s">
        <v>0</v>
      </c>
      <c r="C5" s="2"/>
      <c r="D5" s="2"/>
      <c r="E5" s="2"/>
      <c r="G5" s="1" t="s">
        <v>0</v>
      </c>
      <c r="I5" s="2"/>
      <c r="J5" s="2"/>
      <c r="K5" s="2"/>
    </row>
    <row r="6" spans="1:11" s="19" customFormat="1" ht="25.3" thickBot="1" x14ac:dyDescent="0.45">
      <c r="A6" s="28" t="s">
        <v>1</v>
      </c>
      <c r="B6" s="22" t="s">
        <v>77</v>
      </c>
      <c r="C6" s="24" t="s">
        <v>71</v>
      </c>
      <c r="D6" s="24" t="s">
        <v>72</v>
      </c>
      <c r="E6" s="24" t="s">
        <v>81</v>
      </c>
      <c r="G6" s="28" t="s">
        <v>1</v>
      </c>
      <c r="H6" s="22" t="s">
        <v>77</v>
      </c>
      <c r="I6" s="24" t="s">
        <v>71</v>
      </c>
      <c r="J6" s="24" t="s">
        <v>72</v>
      </c>
      <c r="K6" s="24" t="s">
        <v>81</v>
      </c>
    </row>
    <row r="7" spans="1:11" ht="42" customHeight="1" thickBot="1" x14ac:dyDescent="0.45">
      <c r="A7" s="3" t="s">
        <v>2</v>
      </c>
      <c r="B7" s="67"/>
      <c r="C7" s="68"/>
      <c r="D7" s="69"/>
      <c r="E7" s="70"/>
      <c r="G7" s="3" t="s">
        <v>2</v>
      </c>
      <c r="H7" s="67"/>
      <c r="I7" s="68"/>
      <c r="J7" s="69"/>
      <c r="K7" s="70"/>
    </row>
    <row r="8" spans="1:11" ht="36" customHeight="1" thickBot="1" x14ac:dyDescent="0.45">
      <c r="A8" s="3" t="s">
        <v>3</v>
      </c>
      <c r="B8" s="67"/>
      <c r="C8" s="71"/>
      <c r="D8" s="69"/>
      <c r="E8" s="70"/>
      <c r="G8" s="3" t="s">
        <v>3</v>
      </c>
      <c r="H8" s="67"/>
      <c r="I8" s="71"/>
      <c r="J8" s="69"/>
      <c r="K8" s="70"/>
    </row>
    <row r="9" spans="1:11" ht="32.15" customHeight="1" thickBot="1" x14ac:dyDescent="0.45">
      <c r="A9" s="3" t="s">
        <v>4</v>
      </c>
      <c r="B9" s="67"/>
      <c r="C9" s="71"/>
      <c r="D9" s="69"/>
      <c r="E9" s="70"/>
      <c r="G9" s="3" t="s">
        <v>4</v>
      </c>
      <c r="H9" s="67"/>
      <c r="I9" s="71"/>
      <c r="J9" s="69"/>
      <c r="K9" s="70"/>
    </row>
    <row r="10" spans="1:11" ht="34" customHeight="1" thickBot="1" x14ac:dyDescent="0.45">
      <c r="A10" s="3" t="s">
        <v>5</v>
      </c>
      <c r="B10" s="67"/>
      <c r="C10" s="71"/>
      <c r="D10" s="69"/>
      <c r="E10" s="70"/>
      <c r="G10" s="3" t="s">
        <v>5</v>
      </c>
      <c r="H10" s="67"/>
      <c r="I10" s="71"/>
      <c r="J10" s="69"/>
      <c r="K10" s="70"/>
    </row>
    <row r="11" spans="1:11" x14ac:dyDescent="0.4">
      <c r="A11" s="7"/>
      <c r="C11" s="2"/>
      <c r="D11" s="2"/>
      <c r="E11" s="2"/>
      <c r="G11" s="7"/>
      <c r="I11" s="2"/>
      <c r="J11" s="2"/>
      <c r="K11" s="2"/>
    </row>
    <row r="12" spans="1:11" ht="15" thickBot="1" x14ac:dyDescent="0.45">
      <c r="A12" s="1" t="s">
        <v>6</v>
      </c>
      <c r="C12" s="2"/>
      <c r="D12" s="2"/>
      <c r="E12" s="2"/>
      <c r="G12" s="1" t="s">
        <v>6</v>
      </c>
      <c r="I12" s="2"/>
      <c r="J12" s="2"/>
      <c r="K12" s="2"/>
    </row>
    <row r="13" spans="1:11" s="19" customFormat="1" ht="25.3" thickBot="1" x14ac:dyDescent="0.45">
      <c r="A13" s="28" t="s">
        <v>1</v>
      </c>
      <c r="B13" s="22" t="s">
        <v>77</v>
      </c>
      <c r="C13" s="24" t="s">
        <v>71</v>
      </c>
      <c r="D13" s="24" t="s">
        <v>72</v>
      </c>
      <c r="E13" s="24" t="s">
        <v>81</v>
      </c>
      <c r="G13" s="28" t="s">
        <v>1</v>
      </c>
      <c r="H13" s="22" t="s">
        <v>77</v>
      </c>
      <c r="I13" s="24" t="s">
        <v>71</v>
      </c>
      <c r="J13" s="24" t="s">
        <v>72</v>
      </c>
      <c r="K13" s="24" t="s">
        <v>81</v>
      </c>
    </row>
    <row r="14" spans="1:11" ht="36.65" customHeight="1" thickBot="1" x14ac:dyDescent="0.45">
      <c r="A14" s="3" t="s">
        <v>7</v>
      </c>
      <c r="B14" s="67"/>
      <c r="C14" s="68"/>
      <c r="D14" s="69"/>
      <c r="E14" s="70"/>
      <c r="G14" s="3" t="s">
        <v>7</v>
      </c>
      <c r="H14" s="67"/>
      <c r="I14" s="68"/>
      <c r="J14" s="69"/>
      <c r="K14" s="70"/>
    </row>
    <row r="15" spans="1:11" ht="33.65" customHeight="1" thickBot="1" x14ac:dyDescent="0.45">
      <c r="A15" s="3" t="s">
        <v>8</v>
      </c>
      <c r="B15" s="67"/>
      <c r="C15" s="71"/>
      <c r="D15" s="69"/>
      <c r="E15" s="70"/>
      <c r="G15" s="3" t="s">
        <v>8</v>
      </c>
      <c r="H15" s="67"/>
      <c r="I15" s="71"/>
      <c r="J15" s="69"/>
      <c r="K15" s="70"/>
    </row>
    <row r="16" spans="1:11" ht="22.5" customHeight="1" thickBot="1" x14ac:dyDescent="0.45">
      <c r="A16" s="3" t="s">
        <v>9</v>
      </c>
      <c r="B16" s="67"/>
      <c r="C16" s="71"/>
      <c r="D16" s="69"/>
      <c r="E16" s="70"/>
      <c r="G16" s="3" t="s">
        <v>9</v>
      </c>
      <c r="H16" s="67"/>
      <c r="I16" s="71"/>
      <c r="J16" s="69"/>
      <c r="K16" s="70"/>
    </row>
    <row r="17" spans="1:11" ht="21.65" customHeight="1" thickBot="1" x14ac:dyDescent="0.45">
      <c r="A17" s="3" t="s">
        <v>10</v>
      </c>
      <c r="B17" s="67"/>
      <c r="C17" s="71"/>
      <c r="D17" s="69"/>
      <c r="E17" s="70"/>
      <c r="G17" s="3" t="s">
        <v>10</v>
      </c>
      <c r="H17" s="67"/>
      <c r="I17" s="71"/>
      <c r="J17" s="69"/>
      <c r="K17" s="70"/>
    </row>
    <row r="18" spans="1:11" ht="36.65" customHeight="1" thickBot="1" x14ac:dyDescent="0.45">
      <c r="A18" s="3" t="s">
        <v>11</v>
      </c>
      <c r="B18" s="67"/>
      <c r="C18" s="71"/>
      <c r="D18" s="69"/>
      <c r="E18" s="70"/>
      <c r="G18" s="3" t="s">
        <v>11</v>
      </c>
      <c r="H18" s="67"/>
      <c r="I18" s="71"/>
      <c r="J18" s="69"/>
      <c r="K18" s="70"/>
    </row>
    <row r="19" spans="1:11" ht="38.5" customHeight="1" thickBot="1" x14ac:dyDescent="0.45">
      <c r="A19" s="3" t="s">
        <v>12</v>
      </c>
      <c r="B19" s="67"/>
      <c r="C19" s="71"/>
      <c r="D19" s="69"/>
      <c r="E19" s="70"/>
      <c r="G19" s="3" t="s">
        <v>12</v>
      </c>
      <c r="H19" s="67"/>
      <c r="I19" s="71"/>
      <c r="J19" s="69"/>
      <c r="K19" s="70"/>
    </row>
    <row r="20" spans="1:11" ht="34" customHeight="1" thickBot="1" x14ac:dyDescent="0.45">
      <c r="A20" s="3" t="s">
        <v>13</v>
      </c>
      <c r="B20" s="67"/>
      <c r="C20" s="71"/>
      <c r="D20" s="69"/>
      <c r="E20" s="70"/>
      <c r="G20" s="3" t="s">
        <v>13</v>
      </c>
      <c r="H20" s="67"/>
      <c r="I20" s="71"/>
      <c r="J20" s="69"/>
      <c r="K20" s="70"/>
    </row>
    <row r="21" spans="1:11" x14ac:dyDescent="0.4">
      <c r="A21" s="7"/>
      <c r="C21" s="2"/>
      <c r="D21" s="2"/>
      <c r="E21" s="2"/>
      <c r="G21" s="7"/>
      <c r="I21" s="2"/>
      <c r="J21" s="2"/>
      <c r="K21" s="2"/>
    </row>
    <row r="22" spans="1:11" ht="15" thickBot="1" x14ac:dyDescent="0.45">
      <c r="A22" s="1" t="s">
        <v>14</v>
      </c>
      <c r="C22" s="2"/>
      <c r="D22" s="2"/>
      <c r="E22" s="2"/>
      <c r="G22" s="1" t="s">
        <v>14</v>
      </c>
      <c r="I22" s="2"/>
      <c r="J22" s="2"/>
      <c r="K22" s="2"/>
    </row>
    <row r="23" spans="1:11" s="18" customFormat="1" ht="25.3" thickBot="1" x14ac:dyDescent="0.45">
      <c r="A23" s="26" t="s">
        <v>1</v>
      </c>
      <c r="B23" s="22" t="s">
        <v>77</v>
      </c>
      <c r="C23" s="27" t="s">
        <v>71</v>
      </c>
      <c r="D23" s="27" t="s">
        <v>72</v>
      </c>
      <c r="E23" s="27" t="s">
        <v>81</v>
      </c>
      <c r="G23" s="26" t="s">
        <v>1</v>
      </c>
      <c r="H23" s="22" t="s">
        <v>77</v>
      </c>
      <c r="I23" s="27" t="s">
        <v>71</v>
      </c>
      <c r="J23" s="27" t="s">
        <v>72</v>
      </c>
      <c r="K23" s="27" t="s">
        <v>81</v>
      </c>
    </row>
    <row r="24" spans="1:11" ht="39" customHeight="1" thickBot="1" x14ac:dyDescent="0.45">
      <c r="A24" s="3" t="s">
        <v>15</v>
      </c>
      <c r="B24" s="67"/>
      <c r="C24" s="68"/>
      <c r="D24" s="69"/>
      <c r="E24" s="70"/>
      <c r="G24" s="3" t="s">
        <v>15</v>
      </c>
      <c r="H24" s="67"/>
      <c r="I24" s="68"/>
      <c r="J24" s="69"/>
      <c r="K24" s="70"/>
    </row>
    <row r="25" spans="1:11" ht="33" customHeight="1" thickBot="1" x14ac:dyDescent="0.45">
      <c r="A25" s="3" t="s">
        <v>16</v>
      </c>
      <c r="B25" s="67"/>
      <c r="C25" s="71"/>
      <c r="D25" s="69"/>
      <c r="E25" s="70"/>
      <c r="G25" s="3" t="s">
        <v>16</v>
      </c>
      <c r="H25" s="67"/>
      <c r="I25" s="71"/>
      <c r="J25" s="69"/>
      <c r="K25" s="70"/>
    </row>
    <row r="26" spans="1:11" ht="29.15" customHeight="1" thickBot="1" x14ac:dyDescent="0.45">
      <c r="A26" s="3" t="s">
        <v>17</v>
      </c>
      <c r="B26" s="67"/>
      <c r="C26" s="71"/>
      <c r="D26" s="69"/>
      <c r="E26" s="70"/>
      <c r="G26" s="3" t="s">
        <v>17</v>
      </c>
      <c r="H26" s="67"/>
      <c r="I26" s="71"/>
      <c r="J26" s="69"/>
      <c r="K26" s="70"/>
    </row>
    <row r="27" spans="1:11" ht="30" customHeight="1" thickBot="1" x14ac:dyDescent="0.45">
      <c r="A27" s="3" t="s">
        <v>18</v>
      </c>
      <c r="B27" s="67"/>
      <c r="C27" s="71"/>
      <c r="D27" s="69"/>
      <c r="E27" s="70"/>
      <c r="G27" s="3" t="s">
        <v>18</v>
      </c>
      <c r="H27" s="67"/>
      <c r="I27" s="71"/>
      <c r="J27" s="69"/>
      <c r="K27" s="70"/>
    </row>
    <row r="28" spans="1:11" x14ac:dyDescent="0.4">
      <c r="A28" s="7"/>
      <c r="C28" s="2"/>
      <c r="D28" s="2"/>
      <c r="E28" s="2"/>
      <c r="G28" s="7"/>
      <c r="I28" s="2"/>
      <c r="J28" s="2"/>
      <c r="K28" s="2"/>
    </row>
    <row r="29" spans="1:11" ht="15" thickBot="1" x14ac:dyDescent="0.45">
      <c r="A29" s="1" t="s">
        <v>19</v>
      </c>
      <c r="C29" s="2"/>
      <c r="D29" s="2"/>
      <c r="E29" s="2"/>
      <c r="G29" s="1" t="s">
        <v>19</v>
      </c>
      <c r="I29" s="2"/>
      <c r="J29" s="2"/>
      <c r="K29" s="2"/>
    </row>
    <row r="30" spans="1:11" s="19" customFormat="1" ht="25.3" thickBot="1" x14ac:dyDescent="0.45">
      <c r="A30" s="28" t="s">
        <v>1</v>
      </c>
      <c r="B30" s="22" t="s">
        <v>77</v>
      </c>
      <c r="C30" s="24" t="s">
        <v>71</v>
      </c>
      <c r="D30" s="24" t="s">
        <v>72</v>
      </c>
      <c r="E30" s="24" t="s">
        <v>81</v>
      </c>
      <c r="G30" s="28" t="s">
        <v>1</v>
      </c>
      <c r="H30" s="22" t="s">
        <v>77</v>
      </c>
      <c r="I30" s="24" t="s">
        <v>71</v>
      </c>
      <c r="J30" s="24" t="s">
        <v>72</v>
      </c>
      <c r="K30" s="24" t="s">
        <v>81</v>
      </c>
    </row>
    <row r="31" spans="1:11" ht="20.5" customHeight="1" thickBot="1" x14ac:dyDescent="0.45">
      <c r="A31" s="3" t="s">
        <v>20</v>
      </c>
      <c r="B31" s="67"/>
      <c r="C31" s="71"/>
      <c r="D31" s="69"/>
      <c r="E31" s="70"/>
      <c r="G31" s="3" t="s">
        <v>20</v>
      </c>
      <c r="H31" s="67"/>
      <c r="I31" s="71"/>
      <c r="J31" s="69"/>
      <c r="K31" s="70"/>
    </row>
    <row r="32" spans="1:11" ht="22" customHeight="1" thickBot="1" x14ac:dyDescent="0.45">
      <c r="A32" s="3" t="s">
        <v>21</v>
      </c>
      <c r="B32" s="67"/>
      <c r="C32" s="71"/>
      <c r="D32" s="69"/>
      <c r="E32" s="70"/>
      <c r="G32" s="3" t="s">
        <v>21</v>
      </c>
      <c r="H32" s="67"/>
      <c r="I32" s="71"/>
      <c r="J32" s="69"/>
      <c r="K32" s="70"/>
    </row>
    <row r="33" spans="1:11" x14ac:dyDescent="0.4">
      <c r="A33" s="7"/>
      <c r="C33" s="2"/>
      <c r="D33" s="2"/>
      <c r="E33" s="2"/>
      <c r="G33" s="7"/>
      <c r="I33" s="2"/>
      <c r="J33" s="2"/>
      <c r="K33" s="2"/>
    </row>
    <row r="34" spans="1:11" ht="15" thickBot="1" x14ac:dyDescent="0.45">
      <c r="A34" s="1" t="s">
        <v>22</v>
      </c>
      <c r="C34" s="2"/>
      <c r="D34" s="2"/>
      <c r="E34" s="2"/>
      <c r="G34" s="1" t="s">
        <v>22</v>
      </c>
      <c r="I34" s="2"/>
      <c r="J34" s="2"/>
      <c r="K34" s="2"/>
    </row>
    <row r="35" spans="1:11" s="19" customFormat="1" ht="25.3" thickBot="1" x14ac:dyDescent="0.45">
      <c r="A35" s="28" t="s">
        <v>1</v>
      </c>
      <c r="B35" s="22" t="s">
        <v>77</v>
      </c>
      <c r="C35" s="24" t="s">
        <v>71</v>
      </c>
      <c r="D35" s="24" t="s">
        <v>72</v>
      </c>
      <c r="E35" s="24" t="s">
        <v>81</v>
      </c>
      <c r="G35" s="28" t="s">
        <v>1</v>
      </c>
      <c r="H35" s="22" t="s">
        <v>77</v>
      </c>
      <c r="I35" s="24" t="s">
        <v>71</v>
      </c>
      <c r="J35" s="24" t="s">
        <v>72</v>
      </c>
      <c r="K35" s="24" t="s">
        <v>81</v>
      </c>
    </row>
    <row r="36" spans="1:11" ht="19.5" customHeight="1" thickBot="1" x14ac:dyDescent="0.45">
      <c r="A36" s="3" t="s">
        <v>23</v>
      </c>
      <c r="B36" s="67"/>
      <c r="C36" s="68"/>
      <c r="D36" s="69"/>
      <c r="E36" s="70"/>
      <c r="G36" s="3" t="s">
        <v>23</v>
      </c>
      <c r="H36" s="67"/>
      <c r="I36" s="68"/>
      <c r="J36" s="69"/>
      <c r="K36" s="70"/>
    </row>
    <row r="37" spans="1:11" ht="30.65" customHeight="1" thickBot="1" x14ac:dyDescent="0.45">
      <c r="A37" s="3" t="s">
        <v>24</v>
      </c>
      <c r="B37" s="67"/>
      <c r="C37" s="71"/>
      <c r="D37" s="69"/>
      <c r="E37" s="70"/>
      <c r="G37" s="3" t="s">
        <v>24</v>
      </c>
      <c r="H37" s="67"/>
      <c r="I37" s="71"/>
      <c r="J37" s="69"/>
      <c r="K37" s="70"/>
    </row>
    <row r="38" spans="1:11" ht="35.15" customHeight="1" thickBot="1" x14ac:dyDescent="0.45">
      <c r="A38" s="3" t="s">
        <v>25</v>
      </c>
      <c r="B38" s="67"/>
      <c r="C38" s="71"/>
      <c r="D38" s="69"/>
      <c r="E38" s="70"/>
      <c r="G38" s="3" t="s">
        <v>25</v>
      </c>
      <c r="H38" s="67"/>
      <c r="I38" s="71"/>
      <c r="J38" s="69"/>
      <c r="K38" s="70"/>
    </row>
    <row r="39" spans="1:11" ht="38.5" customHeight="1" thickBot="1" x14ac:dyDescent="0.45">
      <c r="A39" s="3" t="s">
        <v>26</v>
      </c>
      <c r="B39" s="67"/>
      <c r="C39" s="71"/>
      <c r="D39" s="69"/>
      <c r="E39" s="70"/>
      <c r="G39" s="3" t="s">
        <v>26</v>
      </c>
      <c r="H39" s="67"/>
      <c r="I39" s="71"/>
      <c r="J39" s="69"/>
      <c r="K39" s="70"/>
    </row>
    <row r="40" spans="1:11" ht="35.15" customHeight="1" thickBot="1" x14ac:dyDescent="0.45">
      <c r="A40" s="3" t="s">
        <v>27</v>
      </c>
      <c r="B40" s="67"/>
      <c r="C40" s="71"/>
      <c r="D40" s="69"/>
      <c r="E40" s="70"/>
      <c r="G40" s="3" t="s">
        <v>27</v>
      </c>
      <c r="H40" s="67"/>
      <c r="I40" s="71"/>
      <c r="J40" s="69"/>
      <c r="K40" s="70"/>
    </row>
    <row r="41" spans="1:11" ht="43" customHeight="1" thickBot="1" x14ac:dyDescent="0.45">
      <c r="A41" s="3" t="s">
        <v>28</v>
      </c>
      <c r="B41" s="67"/>
      <c r="C41" s="71"/>
      <c r="D41" s="69"/>
      <c r="E41" s="70"/>
      <c r="G41" s="3" t="s">
        <v>28</v>
      </c>
      <c r="H41" s="67"/>
      <c r="I41" s="71"/>
      <c r="J41" s="69"/>
      <c r="K41" s="70"/>
    </row>
    <row r="42" spans="1:11" x14ac:dyDescent="0.4">
      <c r="A42" s="7"/>
      <c r="C42" s="2"/>
      <c r="D42" s="2"/>
      <c r="E42" s="2"/>
      <c r="G42" s="7"/>
      <c r="I42" s="2"/>
      <c r="J42" s="2"/>
      <c r="K42" s="2"/>
    </row>
    <row r="43" spans="1:11" ht="15" thickBot="1" x14ac:dyDescent="0.45">
      <c r="A43" s="1" t="s">
        <v>29</v>
      </c>
      <c r="C43" s="2"/>
      <c r="D43" s="2"/>
      <c r="E43" s="2"/>
      <c r="G43" s="1" t="s">
        <v>29</v>
      </c>
      <c r="I43" s="2"/>
      <c r="J43" s="2"/>
      <c r="K43" s="2"/>
    </row>
    <row r="44" spans="1:11" s="19" customFormat="1" ht="25.3" thickBot="1" x14ac:dyDescent="0.45">
      <c r="A44" s="28" t="s">
        <v>1</v>
      </c>
      <c r="B44" s="22" t="s">
        <v>77</v>
      </c>
      <c r="C44" s="24" t="s">
        <v>71</v>
      </c>
      <c r="D44" s="24" t="s">
        <v>72</v>
      </c>
      <c r="E44" s="24" t="s">
        <v>81</v>
      </c>
      <c r="G44" s="28" t="s">
        <v>1</v>
      </c>
      <c r="H44" s="22" t="s">
        <v>77</v>
      </c>
      <c r="I44" s="24" t="s">
        <v>71</v>
      </c>
      <c r="J44" s="24" t="s">
        <v>72</v>
      </c>
      <c r="K44" s="24" t="s">
        <v>81</v>
      </c>
    </row>
    <row r="45" spans="1:11" ht="37" customHeight="1" thickBot="1" x14ac:dyDescent="0.45">
      <c r="A45" s="3" t="s">
        <v>30</v>
      </c>
      <c r="B45" s="67"/>
      <c r="C45" s="71"/>
      <c r="D45" s="69"/>
      <c r="E45" s="70"/>
      <c r="G45" s="3" t="s">
        <v>30</v>
      </c>
      <c r="H45" s="67"/>
      <c r="I45" s="71"/>
      <c r="J45" s="69"/>
      <c r="K45" s="70"/>
    </row>
    <row r="46" spans="1:11" ht="52.5" customHeight="1" thickBot="1" x14ac:dyDescent="0.45">
      <c r="A46" s="3" t="s">
        <v>31</v>
      </c>
      <c r="B46" s="67"/>
      <c r="C46" s="68"/>
      <c r="D46" s="69"/>
      <c r="E46" s="70"/>
      <c r="G46" s="3" t="s">
        <v>31</v>
      </c>
      <c r="H46" s="67"/>
      <c r="I46" s="68"/>
      <c r="J46" s="69"/>
      <c r="K46" s="70"/>
    </row>
    <row r="47" spans="1:11" ht="28.5" customHeight="1" thickBot="1" x14ac:dyDescent="0.45">
      <c r="A47" s="3" t="s">
        <v>32</v>
      </c>
      <c r="B47" s="67"/>
      <c r="C47" s="71"/>
      <c r="D47" s="69"/>
      <c r="E47" s="70"/>
      <c r="G47" s="3" t="s">
        <v>32</v>
      </c>
      <c r="H47" s="67"/>
      <c r="I47" s="71"/>
      <c r="J47" s="69"/>
      <c r="K47" s="70"/>
    </row>
    <row r="48" spans="1:11" ht="34" customHeight="1" thickBot="1" x14ac:dyDescent="0.45">
      <c r="A48" s="3" t="s">
        <v>33</v>
      </c>
      <c r="B48" s="67"/>
      <c r="C48" s="71"/>
      <c r="D48" s="69"/>
      <c r="E48" s="70"/>
      <c r="G48" s="3" t="s">
        <v>33</v>
      </c>
      <c r="H48" s="67"/>
      <c r="I48" s="71"/>
      <c r="J48" s="69"/>
      <c r="K48" s="70"/>
    </row>
    <row r="49" spans="1:11" x14ac:dyDescent="0.4">
      <c r="A49" s="7"/>
      <c r="C49" s="2"/>
      <c r="D49" s="2"/>
      <c r="E49" s="2"/>
      <c r="G49" s="7"/>
      <c r="I49" s="2"/>
      <c r="J49" s="2"/>
      <c r="K49" s="2"/>
    </row>
    <row r="50" spans="1:11" ht="15" thickBot="1" x14ac:dyDescent="0.45">
      <c r="A50" s="1" t="s">
        <v>34</v>
      </c>
      <c r="C50" s="2"/>
      <c r="D50" s="2"/>
      <c r="E50" s="2"/>
      <c r="G50" s="1" t="s">
        <v>34</v>
      </c>
      <c r="I50" s="2"/>
      <c r="J50" s="2"/>
      <c r="K50" s="2"/>
    </row>
    <row r="51" spans="1:11" s="19" customFormat="1" ht="25.3" thickBot="1" x14ac:dyDescent="0.45">
      <c r="A51" s="28" t="s">
        <v>1</v>
      </c>
      <c r="B51" s="22" t="s">
        <v>77</v>
      </c>
      <c r="C51" s="24" t="s">
        <v>71</v>
      </c>
      <c r="D51" s="24" t="s">
        <v>72</v>
      </c>
      <c r="E51" s="24" t="s">
        <v>81</v>
      </c>
      <c r="G51" s="28" t="s">
        <v>1</v>
      </c>
      <c r="H51" s="22" t="s">
        <v>77</v>
      </c>
      <c r="I51" s="24" t="s">
        <v>71</v>
      </c>
      <c r="J51" s="24" t="s">
        <v>72</v>
      </c>
      <c r="K51" s="24" t="s">
        <v>81</v>
      </c>
    </row>
    <row r="52" spans="1:11" ht="32.15" customHeight="1" thickBot="1" x14ac:dyDescent="0.45">
      <c r="A52" s="3" t="s">
        <v>35</v>
      </c>
      <c r="B52" s="67"/>
      <c r="C52" s="71"/>
      <c r="D52" s="69"/>
      <c r="E52" s="70"/>
      <c r="G52" s="3" t="s">
        <v>35</v>
      </c>
      <c r="H52" s="67"/>
      <c r="I52" s="71"/>
      <c r="J52" s="69"/>
      <c r="K52" s="70"/>
    </row>
    <row r="53" spans="1:11" ht="34" customHeight="1" thickBot="1" x14ac:dyDescent="0.45">
      <c r="A53" s="3" t="s">
        <v>36</v>
      </c>
      <c r="B53" s="67"/>
      <c r="C53" s="68"/>
      <c r="D53" s="69"/>
      <c r="E53" s="70"/>
      <c r="G53" s="3" t="s">
        <v>36</v>
      </c>
      <c r="H53" s="67"/>
      <c r="I53" s="68"/>
      <c r="J53" s="69"/>
      <c r="K53" s="70"/>
    </row>
    <row r="54" spans="1:11" ht="33" customHeight="1" thickBot="1" x14ac:dyDescent="0.45">
      <c r="A54" s="3" t="s">
        <v>37</v>
      </c>
      <c r="B54" s="67"/>
      <c r="C54" s="71"/>
      <c r="D54" s="69"/>
      <c r="E54" s="70"/>
      <c r="G54" s="3" t="s">
        <v>37</v>
      </c>
      <c r="H54" s="67"/>
      <c r="I54" s="71"/>
      <c r="J54" s="69"/>
      <c r="K54" s="70"/>
    </row>
    <row r="55" spans="1:11" ht="34" customHeight="1" thickBot="1" x14ac:dyDescent="0.45">
      <c r="A55" s="3" t="s">
        <v>38</v>
      </c>
      <c r="B55" s="67"/>
      <c r="C55" s="71"/>
      <c r="D55" s="69"/>
      <c r="E55" s="70"/>
      <c r="G55" s="3" t="s">
        <v>38</v>
      </c>
      <c r="H55" s="67"/>
      <c r="I55" s="71"/>
      <c r="J55" s="69"/>
      <c r="K55" s="70"/>
    </row>
    <row r="56" spans="1:11" ht="33" customHeight="1" thickBot="1" x14ac:dyDescent="0.45">
      <c r="A56" s="3" t="s">
        <v>39</v>
      </c>
      <c r="B56" s="67"/>
      <c r="C56" s="71"/>
      <c r="D56" s="69"/>
      <c r="E56" s="70"/>
      <c r="G56" s="3" t="s">
        <v>39</v>
      </c>
      <c r="H56" s="67"/>
      <c r="I56" s="71"/>
      <c r="J56" s="69"/>
      <c r="K56" s="70"/>
    </row>
    <row r="57" spans="1:11" x14ac:dyDescent="0.4">
      <c r="A57" s="7"/>
      <c r="C57" s="2"/>
      <c r="D57" s="2"/>
      <c r="E57" s="2"/>
      <c r="G57" s="7"/>
      <c r="I57" s="2"/>
      <c r="J57" s="2"/>
      <c r="K57" s="2"/>
    </row>
    <row r="58" spans="1:11" ht="15" thickBot="1" x14ac:dyDescent="0.45">
      <c r="A58" s="1" t="s">
        <v>40</v>
      </c>
      <c r="C58" s="2"/>
      <c r="D58" s="2"/>
      <c r="E58" s="2"/>
      <c r="G58" s="1" t="s">
        <v>40</v>
      </c>
      <c r="I58" s="2"/>
      <c r="J58" s="2"/>
      <c r="K58" s="2"/>
    </row>
    <row r="59" spans="1:11" s="19" customFormat="1" ht="25.3" thickBot="1" x14ac:dyDescent="0.45">
      <c r="A59" s="28" t="s">
        <v>1</v>
      </c>
      <c r="B59" s="22" t="s">
        <v>77</v>
      </c>
      <c r="C59" s="24" t="s">
        <v>71</v>
      </c>
      <c r="D59" s="24" t="s">
        <v>72</v>
      </c>
      <c r="E59" s="24" t="s">
        <v>81</v>
      </c>
      <c r="G59" s="28" t="s">
        <v>1</v>
      </c>
      <c r="H59" s="22" t="s">
        <v>77</v>
      </c>
      <c r="I59" s="24" t="s">
        <v>71</v>
      </c>
      <c r="J59" s="24" t="s">
        <v>72</v>
      </c>
      <c r="K59" s="24" t="s">
        <v>81</v>
      </c>
    </row>
    <row r="60" spans="1:11" ht="37" customHeight="1" thickBot="1" x14ac:dyDescent="0.45">
      <c r="A60" s="3" t="s">
        <v>41</v>
      </c>
      <c r="B60" s="67"/>
      <c r="C60" s="68"/>
      <c r="D60" s="69"/>
      <c r="E60" s="70"/>
      <c r="G60" s="3" t="s">
        <v>41</v>
      </c>
      <c r="H60" s="67"/>
      <c r="I60" s="68"/>
      <c r="J60" s="69"/>
      <c r="K60" s="70"/>
    </row>
    <row r="61" spans="1:11" ht="30.65" customHeight="1" thickBot="1" x14ac:dyDescent="0.45">
      <c r="A61" s="3" t="s">
        <v>42</v>
      </c>
      <c r="B61" s="67"/>
      <c r="C61" s="71"/>
      <c r="D61" s="69"/>
      <c r="E61" s="70"/>
      <c r="G61" s="3" t="s">
        <v>42</v>
      </c>
      <c r="H61" s="67"/>
      <c r="I61" s="71"/>
      <c r="J61" s="69"/>
      <c r="K61" s="70"/>
    </row>
    <row r="62" spans="1:11" ht="15" thickBot="1" x14ac:dyDescent="0.45">
      <c r="A62" s="3"/>
      <c r="B62" s="23"/>
      <c r="C62" s="6"/>
      <c r="D62" s="5"/>
      <c r="E62" s="4"/>
      <c r="G62" s="3"/>
      <c r="H62" s="23"/>
      <c r="I62" s="6"/>
      <c r="J62" s="5"/>
      <c r="K62" s="4"/>
    </row>
    <row r="63" spans="1:11" x14ac:dyDescent="0.4">
      <c r="A63" s="7"/>
      <c r="C63" s="2"/>
      <c r="D63" s="2"/>
      <c r="E63" s="2"/>
      <c r="G63" s="7"/>
      <c r="I63" s="2"/>
      <c r="J63" s="2"/>
      <c r="K63" s="2"/>
    </row>
    <row r="64" spans="1:11" ht="15" thickBot="1" x14ac:dyDescent="0.45">
      <c r="A64" s="1" t="s">
        <v>43</v>
      </c>
      <c r="C64" s="2"/>
      <c r="D64" s="2"/>
      <c r="E64" s="2"/>
      <c r="G64" s="1" t="s">
        <v>128</v>
      </c>
      <c r="I64" s="2"/>
      <c r="J64" s="2"/>
      <c r="K64" s="2"/>
    </row>
    <row r="65" spans="1:11" s="19" customFormat="1" ht="50.15" thickBot="1" x14ac:dyDescent="0.45">
      <c r="A65" s="28" t="s">
        <v>44</v>
      </c>
      <c r="B65" s="60" t="s">
        <v>54</v>
      </c>
      <c r="C65" s="63"/>
      <c r="D65" s="63"/>
      <c r="E65" s="63"/>
      <c r="G65" s="28" t="s">
        <v>44</v>
      </c>
      <c r="H65" s="60" t="s">
        <v>78</v>
      </c>
      <c r="I65" s="63"/>
      <c r="J65" s="63"/>
      <c r="K65" s="63"/>
    </row>
    <row r="66" spans="1:11" ht="21" customHeight="1" thickBot="1" x14ac:dyDescent="0.45">
      <c r="A66" s="3" t="s">
        <v>45</v>
      </c>
      <c r="B66" s="61" t="str">
        <f>IF($B$1="Mobile","N/A",IF(COUNTIF(B7:B10,"")&gt;0,"",IF(COUNTIF(B7:B10,"Yes")=4,"Green",IF(COUNTIF(B7:B10,"Yes")&gt;1,"Amber","Red"))))</f>
        <v/>
      </c>
      <c r="C66" s="21"/>
      <c r="D66" s="21"/>
      <c r="E66" s="21"/>
      <c r="G66" s="3" t="s">
        <v>45</v>
      </c>
      <c r="H66" s="61" t="str">
        <f>IF($B$1="Mobile","N/A",IF(COUNTIF(H7:H10,"")&gt;0,"",IF(COUNTIF(H7:H10,"Yes")=4,"Green",IF(COUNTIF(H7:H10,"Yes")&gt;1,"Amber","Red"))))</f>
        <v/>
      </c>
      <c r="I66" s="21"/>
      <c r="J66" s="21"/>
      <c r="K66" s="21"/>
    </row>
    <row r="67" spans="1:11" ht="18.649999999999999" customHeight="1" thickBot="1" x14ac:dyDescent="0.45">
      <c r="A67" s="3" t="s">
        <v>6</v>
      </c>
      <c r="B67" s="61" t="str">
        <f>IF(B1="Mobile","N/A",IF(COUNTIF(B14:B20,"")&gt;0,"",IF(COUNTIF(B14:B20,"Yes")=7,"Green",IF(COUNTIF(B14:B20,"Yes")&gt;3,"Amber","Red"))))</f>
        <v/>
      </c>
      <c r="C67" s="21"/>
      <c r="D67" s="21"/>
      <c r="E67" s="21"/>
      <c r="G67" s="3" t="s">
        <v>6</v>
      </c>
      <c r="H67" s="61" t="str">
        <f>IF(B1="Mobile","N/A",IF(COUNTIF(H14:H20,"")&gt;0,"",IF(COUNTIF(H14:H20,"Yes")=7,"Green",IF(COUNTIF(H14:H20,"Yes")&gt;3,"Amber","Red"))))</f>
        <v/>
      </c>
      <c r="I67" s="21"/>
      <c r="J67" s="21"/>
      <c r="K67" s="21"/>
    </row>
    <row r="68" spans="1:11" ht="22" customHeight="1" thickBot="1" x14ac:dyDescent="0.45">
      <c r="A68" s="3" t="s">
        <v>46</v>
      </c>
      <c r="B68" s="61" t="str">
        <f>IF(B1="Mobile","N/A",IF(COUNTIF(B24:B27,"")&gt;0,"",IF(COUNTIF(B24:B27,"Yes")=4,"Green",IF(COUNTIF(B24:B27,"Yes")&gt;1,"Amber","Red"))))</f>
        <v/>
      </c>
      <c r="C68" s="21"/>
      <c r="D68" s="21"/>
      <c r="E68" s="21"/>
      <c r="G68" s="3" t="s">
        <v>46</v>
      </c>
      <c r="H68" s="61" t="str">
        <f>IF(B1="Mobile","N/A",IF(COUNTIF(H24:H27,"")&gt;0,"",IF(COUNTIF(H24:H27,"Yes")=4,"Green",IF(COUNTIF(H24:H27,"Yes")&gt;1,"Amber","Red"))))</f>
        <v/>
      </c>
      <c r="I68" s="21"/>
      <c r="J68" s="21"/>
      <c r="K68" s="21"/>
    </row>
    <row r="69" spans="1:11" ht="20.5" customHeight="1" thickBot="1" x14ac:dyDescent="0.45">
      <c r="A69" s="3" t="s">
        <v>47</v>
      </c>
      <c r="B69" s="61" t="str">
        <f>IF(B1="Mobile","N/A",IF(COUNTIF(B31:B32,"")&gt;0,"",IF(COUNTIF(B31:B32,"Yes")=2,"Green",IF(COUNTIF(B31:B32,"Yes")&gt;0,"Amber","Red"))))</f>
        <v/>
      </c>
      <c r="C69" s="21"/>
      <c r="D69" s="21"/>
      <c r="E69" s="21"/>
      <c r="G69" s="3" t="s">
        <v>47</v>
      </c>
      <c r="H69" s="61" t="str">
        <f>IF(B1="Mobile","N/A",IF(COUNTIF(H31:H32,"")&gt;0,"",IF(COUNTIF(H31:H32,"Yes")=2,"Green",IF(COUNTIF(H31:H32,"Yes")&gt;0,"Amber","Red"))))</f>
        <v/>
      </c>
      <c r="I69" s="21"/>
      <c r="J69" s="21"/>
      <c r="K69" s="21"/>
    </row>
    <row r="70" spans="1:11" ht="19.5" customHeight="1" thickBot="1" x14ac:dyDescent="0.45">
      <c r="A70" s="3" t="s">
        <v>48</v>
      </c>
      <c r="B70" s="61" t="str">
        <f>IF(B1="Mobile","N/A",IF(COUNTIF(B36:B51,"")&gt;0,"",IF(COUNTIF(B36:B51,"Yes")=6,"Green",IF(COUNTIF(B36:B51,"Yes")&gt;=3,"Amber","Red"))))</f>
        <v/>
      </c>
      <c r="C70" s="21"/>
      <c r="D70" s="21"/>
      <c r="E70" s="21"/>
      <c r="G70" s="3" t="s">
        <v>48</v>
      </c>
      <c r="H70" s="61" t="str">
        <f>IF(B1="Mobile","N/A",IF(COUNTIF(H36:H51,"")&gt;0,"",IF(COUNTIF(H36:H51,"Yes")=6,"Green",IF(COUNTIF(H36:H51,"Yes")&gt;=3,"Amber","Red"))))</f>
        <v/>
      </c>
      <c r="I70" s="21"/>
      <c r="J70" s="21"/>
      <c r="K70" s="21"/>
    </row>
    <row r="71" spans="1:11" ht="19" customHeight="1" thickBot="1" x14ac:dyDescent="0.45">
      <c r="A71" s="3" t="s">
        <v>49</v>
      </c>
      <c r="B71" s="61" t="str">
        <f>IF(COUNTIF(B45:B48,"")&gt;0,"",IF(COUNTIF(B45:B48,"Yes")=4,"Green",IF(COUNTIF(B45:B48,"Yes")&gt;1,"Amber","Red")))</f>
        <v/>
      </c>
      <c r="C71" s="21"/>
      <c r="D71" s="21"/>
      <c r="E71" s="21"/>
      <c r="G71" s="3" t="s">
        <v>49</v>
      </c>
      <c r="H71" s="61" t="str">
        <f>IF(COUNTIF(H45:H48,"")&gt;0,"",IF(COUNTIF(H45:H48,"Yes")=4,"Green",IF(COUNTIF(H45:H48,"Yes")&gt;1,"Amber","Red")))</f>
        <v/>
      </c>
      <c r="I71" s="21"/>
      <c r="J71" s="21"/>
      <c r="K71" s="21"/>
    </row>
    <row r="72" spans="1:11" ht="18" customHeight="1" thickBot="1" x14ac:dyDescent="0.45">
      <c r="A72" s="3" t="s">
        <v>50</v>
      </c>
      <c r="B72" s="61" t="str">
        <f>IF(COUNTIF(B52:B56,"")&gt;0,"",IF(COUNTIF(B52:B56,"Yes")=5,"Green",IF(COUNTIF(B52:B56,"Yes")&gt;2,"Amber","Red")))</f>
        <v/>
      </c>
      <c r="C72" s="21"/>
      <c r="D72" s="21"/>
      <c r="E72" s="21"/>
      <c r="G72" s="3" t="s">
        <v>50</v>
      </c>
      <c r="H72" s="61" t="str">
        <f>IF(COUNTIF(H52:H56,"")&gt;0,"",IF(COUNTIF(H52:H56,"Yes")=5,"Green",IF(COUNTIF(H52:H56,"Yes")&gt;2,"Amber","Red")))</f>
        <v/>
      </c>
      <c r="I72" s="21"/>
      <c r="J72" s="21"/>
      <c r="K72" s="21"/>
    </row>
    <row r="73" spans="1:11" ht="16" customHeight="1" thickBot="1" x14ac:dyDescent="0.45">
      <c r="A73" s="3" t="s">
        <v>51</v>
      </c>
      <c r="B73" s="61" t="str">
        <f>IF(B1="Static","N/A",IF(COUNTIF(B60:B61,"")&gt;0,"",IF(COUNTIF(B60:B61,"Yes")=2,"Green",IF(COUNTIF(B60:B61,"Yes")&gt;=1,"Amber","Red"))))</f>
        <v/>
      </c>
      <c r="C73" s="21"/>
      <c r="D73" s="21"/>
      <c r="E73" s="21"/>
      <c r="G73" s="3" t="s">
        <v>51</v>
      </c>
      <c r="H73" s="61" t="str">
        <f>IF(B1="Static","N/A",IF(COUNTIF(H60:H61,"")&gt;0,"",IF(COUNTIF(H60:H61,"Yes")=2,"Green",IF(COUNTIF(H60:H61,"Yes")&gt;=1,"Amber","Red"))))</f>
        <v/>
      </c>
      <c r="I73" s="21"/>
      <c r="J73" s="21"/>
      <c r="K73" s="21"/>
    </row>
    <row r="74" spans="1:11" ht="16" customHeight="1" thickBot="1" x14ac:dyDescent="0.45">
      <c r="A74" s="3"/>
      <c r="B74" s="61"/>
      <c r="C74" s="21"/>
      <c r="D74" s="21"/>
      <c r="E74" s="21"/>
      <c r="G74" s="3"/>
      <c r="H74" s="61"/>
      <c r="I74" s="21"/>
      <c r="J74" s="21"/>
      <c r="K74" s="21"/>
    </row>
    <row r="75" spans="1:11" ht="15" thickBot="1" x14ac:dyDescent="0.45">
      <c r="A75" s="8" t="s">
        <v>52</v>
      </c>
      <c r="B75" s="62"/>
      <c r="C75" s="21"/>
      <c r="D75" s="21"/>
      <c r="E75" s="21"/>
      <c r="G75" s="8" t="s">
        <v>52</v>
      </c>
      <c r="H75" s="62"/>
      <c r="I75" s="21"/>
      <c r="J75" s="21"/>
      <c r="K75" s="21"/>
    </row>
    <row r="76" spans="1:11" ht="15" thickBot="1" x14ac:dyDescent="0.45">
      <c r="A76" s="8" t="s">
        <v>137</v>
      </c>
      <c r="B76" s="29" t="e">
        <f>COUNTIF(B66:B73,"Green")/((COUNTIF(B66:B73,"Green")+(COUNTIF(B66:B73,"Amber")+(COUNTIF(B66:B73,"Red")))))</f>
        <v>#DIV/0!</v>
      </c>
      <c r="C76" s="81"/>
      <c r="D76" s="82"/>
      <c r="E76" s="82"/>
      <c r="G76" s="8" t="s">
        <v>135</v>
      </c>
      <c r="H76" s="29" t="e">
        <f>COUNTIF(H66:H73,"Green")/((COUNTIF(H66:H73,"Green")+(COUNTIF(H66:H73,"Amber")+(COUNTIF(H66:H73,"Red")))))</f>
        <v>#DIV/0!</v>
      </c>
      <c r="I76" s="81"/>
      <c r="J76" s="82"/>
      <c r="K76" s="82"/>
    </row>
    <row r="77" spans="1:11" ht="15" thickBot="1" x14ac:dyDescent="0.45">
      <c r="A77" s="8" t="s">
        <v>138</v>
      </c>
      <c r="B77" s="25" t="e">
        <f>IF(B76=1,"Green",IF(B76&gt;=0.5,"Amber","Red"))</f>
        <v>#DIV/0!</v>
      </c>
      <c r="C77" s="81"/>
      <c r="D77" s="82"/>
      <c r="E77" s="82"/>
      <c r="G77" s="8" t="s">
        <v>136</v>
      </c>
      <c r="H77" s="25" t="e">
        <f>IF(H76=1,"Green",IF(H76&gt;=0.5,"Amber","Red"))</f>
        <v>#DIV/0!</v>
      </c>
      <c r="I77" s="81"/>
      <c r="J77" s="82"/>
      <c r="K77" s="82"/>
    </row>
  </sheetData>
  <sheetProtection algorithmName="SHA-512" hashValue="G4wlYCPWEpYHFjbD8DOQsy2p1hoAzWDWUOcghJ/blhgNweyEH3Cw3TogS/PiXNNwv2XcQapTvz37jGdRZwBs/A==" saltValue="oU+aS04fv1vNp1gNBjq7hg==" spinCount="100000" sheet="1" objects="1" scenarios="1" selectLockedCells="1"/>
  <mergeCells count="5">
    <mergeCell ref="C76:E76"/>
    <mergeCell ref="C77:E77"/>
    <mergeCell ref="I76:K76"/>
    <mergeCell ref="I77:K77"/>
    <mergeCell ref="B1:C1"/>
  </mergeCells>
  <conditionalFormatting sqref="B1:B1048576">
    <cfRule type="beginsWith" dxfId="1315" priority="19" operator="beginsWith" text="No">
      <formula>LEFT(B1,LEN("No"))="No"</formula>
    </cfRule>
    <cfRule type="beginsWith" dxfId="1314" priority="45" operator="beginsWith" text="Red">
      <formula>LEFT(B1,LEN("Red"))="Red"</formula>
    </cfRule>
    <cfRule type="beginsWith" dxfId="1313" priority="46" operator="beginsWith" text="Green">
      <formula>LEFT(B1,LEN("Green"))="Green"</formula>
    </cfRule>
    <cfRule type="beginsWith" dxfId="1312" priority="20" operator="beginsWith" text="Red">
      <formula>LEFT(B1,LEN("Red"))="Red"</formula>
    </cfRule>
    <cfRule type="beginsWith" dxfId="1311" priority="21" operator="beginsWith" text="Yes">
      <formula>LEFT(B1,LEN("Yes"))="Yes"</formula>
    </cfRule>
  </conditionalFormatting>
  <conditionalFormatting sqref="B7:B10">
    <cfRule type="expression" dxfId="1310" priority="28">
      <formula>IF($B$1="Mobile",1,0)</formula>
    </cfRule>
  </conditionalFormatting>
  <conditionalFormatting sqref="B14:B20">
    <cfRule type="expression" dxfId="1309" priority="27">
      <formula>IF($B$1="Mobile",1,0)</formula>
    </cfRule>
  </conditionalFormatting>
  <conditionalFormatting sqref="B24:B27">
    <cfRule type="expression" dxfId="1308" priority="26">
      <formula>IF($B$1="Mobile",1,0)</formula>
    </cfRule>
  </conditionalFormatting>
  <conditionalFormatting sqref="B31:B32">
    <cfRule type="expression" dxfId="1307" priority="25">
      <formula>IF($B$1="Mobile",1,0)</formula>
    </cfRule>
  </conditionalFormatting>
  <conditionalFormatting sqref="B60:B61">
    <cfRule type="expression" dxfId="1306" priority="24">
      <formula>IF($B$1="Static",1,0)</formula>
    </cfRule>
  </conditionalFormatting>
  <conditionalFormatting sqref="B66:B74">
    <cfRule type="beginsWith" dxfId="1305" priority="23" operator="beginsWith" text="Amber">
      <formula>LEFT(B66,LEN("Amber"))="Amber"</formula>
    </cfRule>
    <cfRule type="beginsWith" dxfId="1304" priority="22" operator="beginsWith" text="N/A">
      <formula>LEFT(B66,LEN("N/A"))="N/A"</formula>
    </cfRule>
  </conditionalFormatting>
  <conditionalFormatting sqref="B76">
    <cfRule type="cellIs" dxfId="1303" priority="40" operator="lessThan">
      <formula>0.5</formula>
    </cfRule>
    <cfRule type="cellIs" dxfId="1302" priority="41" operator="greaterThanOrEqual">
      <formula>0.5</formula>
    </cfRule>
    <cfRule type="cellIs" dxfId="1301" priority="42" operator="equal">
      <formula>1</formula>
    </cfRule>
  </conditionalFormatting>
  <conditionalFormatting sqref="B77">
    <cfRule type="containsText" dxfId="1300" priority="37" operator="containsText" text="Green">
      <formula>NOT(ISERROR(SEARCH("Green",B77)))</formula>
    </cfRule>
    <cfRule type="containsText" dxfId="1299" priority="38" operator="containsText" text="Amber">
      <formula>NOT(ISERROR(SEARCH("Amber",B77)))</formula>
    </cfRule>
    <cfRule type="containsText" dxfId="1298" priority="39" operator="containsText" text="Red">
      <formula>NOT(ISERROR(SEARCH("Red",B77)))</formula>
    </cfRule>
  </conditionalFormatting>
  <conditionalFormatting sqref="H1:H77">
    <cfRule type="beginsWith" dxfId="1297" priority="2" operator="beginsWith" text="Red">
      <formula>LEFT(H1,LEN("Red"))="Red"</formula>
    </cfRule>
    <cfRule type="beginsWith" dxfId="1296" priority="17" operator="beginsWith" text="Red">
      <formula>LEFT(H1,LEN("Red"))="Red"</formula>
    </cfRule>
    <cfRule type="beginsWith" dxfId="1295" priority="18" operator="beginsWith" text="Green">
      <formula>LEFT(H1,LEN("Green"))="Green"</formula>
    </cfRule>
  </conditionalFormatting>
  <conditionalFormatting sqref="H1:H1048576">
    <cfRule type="beginsWith" dxfId="1294" priority="3" operator="beginsWith" text="Yes">
      <formula>LEFT(H1,LEN("Yes"))="Yes"</formula>
    </cfRule>
    <cfRule type="beginsWith" dxfId="1293" priority="1" operator="beginsWith" text="No">
      <formula>LEFT(H1,LEN("No"))="No"</formula>
    </cfRule>
  </conditionalFormatting>
  <conditionalFormatting sqref="H7:H10">
    <cfRule type="expression" dxfId="1292" priority="10">
      <formula>IF($B$1="Mobile",1,0)</formula>
    </cfRule>
  </conditionalFormatting>
  <conditionalFormatting sqref="H14:H20">
    <cfRule type="expression" dxfId="1291" priority="9">
      <formula>IF($B$1="Mobile",1,0)</formula>
    </cfRule>
  </conditionalFormatting>
  <conditionalFormatting sqref="H24:H27">
    <cfRule type="expression" dxfId="1290" priority="8">
      <formula>IF($B$1="Mobile",1,0)</formula>
    </cfRule>
  </conditionalFormatting>
  <conditionalFormatting sqref="H31:H32">
    <cfRule type="expression" dxfId="1289" priority="7">
      <formula>IF($B$1="Mobile",1,0)</formula>
    </cfRule>
  </conditionalFormatting>
  <conditionalFormatting sqref="H60:H61">
    <cfRule type="expression" dxfId="1288" priority="6">
      <formula>IF($B$1="Static",1,0)</formula>
    </cfRule>
  </conditionalFormatting>
  <conditionalFormatting sqref="H66:H74">
    <cfRule type="beginsWith" dxfId="1287" priority="4" operator="beginsWith" text="N/A">
      <formula>LEFT(H66,LEN("N/A"))="N/A"</formula>
    </cfRule>
    <cfRule type="beginsWith" dxfId="1286" priority="5" operator="beginsWith" text="Amber">
      <formula>LEFT(H66,LEN("Amber"))="Amber"</formula>
    </cfRule>
  </conditionalFormatting>
  <conditionalFormatting sqref="H76">
    <cfRule type="cellIs" dxfId="1285" priority="14" operator="lessThan">
      <formula>0.5</formula>
    </cfRule>
    <cfRule type="cellIs" dxfId="1284" priority="15" operator="greaterThanOrEqual">
      <formula>0.5</formula>
    </cfRule>
    <cfRule type="cellIs" dxfId="1283" priority="16" operator="equal">
      <formula>1</formula>
    </cfRule>
  </conditionalFormatting>
  <conditionalFormatting sqref="H77">
    <cfRule type="containsText" dxfId="1282" priority="11" operator="containsText" text="Green">
      <formula>NOT(ISERROR(SEARCH("Green",H77)))</formula>
    </cfRule>
    <cfRule type="containsText" dxfId="1281" priority="12" operator="containsText" text="Amber">
      <formula>NOT(ISERROR(SEARCH("Amber",H77)))</formula>
    </cfRule>
    <cfRule type="containsText" dxfId="1280" priority="13" operator="containsText" text="Red">
      <formula>NOT(ISERROR(SEARCH("Red",H77)))</formula>
    </cfRule>
  </conditionalFormatting>
  <dataValidations count="2">
    <dataValidation type="list" allowBlank="1" showInputMessage="1" showErrorMessage="1" sqref="B7:B10 B14:B20 B24:B27 B31:B32 B36:B41 B45:B48 B60:B62 B52:B56 H7:H10 H14:H20 H24:H27 H31:H32 H36:H41 H45:H48 H60:H62 H52:H56" xr:uid="{16D3320A-5ADA-4945-A30F-6E5D793A4B1C}">
      <formula1>"Yes, No"</formula1>
    </dataValidation>
    <dataValidation type="list" allowBlank="1" showInputMessage="1" showErrorMessage="1" sqref="B1:C1" xr:uid="{8DC2491A-E126-413A-8436-F420CBBB0EBE}">
      <formula1>"Fixed Premises, Mobile, Fixed Premises &amp; Mobile"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971B-2D1F-44C4-B38D-6048F0493C3B}">
  <dimension ref="A1:AC29"/>
  <sheetViews>
    <sheetView zoomScale="90" zoomScaleNormal="90" workbookViewId="0">
      <selection activeCell="B4" sqref="B4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0QLw7qe0h14BZ3O/sGEvoFczognTe9jTNBjrn+ZGQZh53eroD++KTuDnfMQejdanA4sSoNGBO1l4frVNoXubYQ==" saltValue="wQCbXxuIxe6wC4yB9+6iTA==" spinCount="100000" sheet="1" objects="1" scenarios="1" selectLockedCells="1"/>
  <mergeCells count="2">
    <mergeCell ref="I28:K28"/>
    <mergeCell ref="X28:Z28"/>
  </mergeCells>
  <conditionalFormatting sqref="B1:B2 B4:K4">
    <cfRule type="containsText" dxfId="1279" priority="140" operator="containsText" text="No">
      <formula>NOT(ISERROR(SEARCH("No",B1)))</formula>
    </cfRule>
  </conditionalFormatting>
  <conditionalFormatting sqref="B8:K12">
    <cfRule type="containsText" dxfId="1278" priority="136" operator="containsText" text="N/A">
      <formula>NOT(ISERROR(SEARCH("N/A",B8)))</formula>
    </cfRule>
    <cfRule type="containsText" dxfId="1277" priority="138" operator="containsText" text="Yes">
      <formula>NOT(ISERROR(SEARCH("Yes",B8)))</formula>
    </cfRule>
    <cfRule type="containsText" dxfId="1276" priority="137" operator="containsText" text="No">
      <formula>NOT(ISERROR(SEARCH("No",B8)))</formula>
    </cfRule>
  </conditionalFormatting>
  <conditionalFormatting sqref="B16:K17">
    <cfRule type="containsText" dxfId="1275" priority="122" operator="containsText" text="No">
      <formula>NOT(ISERROR(SEARCH("No",B16)))</formula>
    </cfRule>
    <cfRule type="containsText" dxfId="1274" priority="123" operator="containsText" text="Yes">
      <formula>NOT(ISERROR(SEARCH("Yes",B16)))</formula>
    </cfRule>
    <cfRule type="containsText" dxfId="1273" priority="121" operator="containsText" text="N/A">
      <formula>NOT(ISERROR(SEARCH("N/A",B16)))</formula>
    </cfRule>
  </conditionalFormatting>
  <conditionalFormatting sqref="B21:K22 B24:K24">
    <cfRule type="containsText" dxfId="1272" priority="114" operator="containsText" text="Yes">
      <formula>NOT(ISERROR(SEARCH("Yes",B21)))</formula>
    </cfRule>
    <cfRule type="containsText" dxfId="1271" priority="113" operator="containsText" text="No">
      <formula>NOT(ISERROR(SEARCH("No",B21)))</formula>
    </cfRule>
  </conditionalFormatting>
  <conditionalFormatting sqref="B24:K24 B21:K22">
    <cfRule type="containsText" dxfId="1270" priority="112" operator="containsText" text="N/A">
      <formula>NOT(ISERROR(SEARCH("N/A",B21)))</formula>
    </cfRule>
  </conditionalFormatting>
  <conditionalFormatting sqref="B24:K26">
    <cfRule type="beginsWith" dxfId="1269" priority="108" operator="beginsWith" text="Yes">
      <formula>LEFT(B24,LEN("Yes"))="Yes"</formula>
    </cfRule>
    <cfRule type="beginsWith" dxfId="1268" priority="107" operator="beginsWith" text="No">
      <formula>LEFT(B24,LEN("No"))="No"</formula>
    </cfRule>
    <cfRule type="containsText" dxfId="1267" priority="100" operator="containsText" text="Red">
      <formula>NOT(ISERROR(SEARCH("Red",B24)))</formula>
    </cfRule>
    <cfRule type="containsText" dxfId="1266" priority="94" operator="containsText" text="N/A">
      <formula>NOT(ISERROR(SEARCH("N/A",B24)))</formula>
    </cfRule>
    <cfRule type="containsText" dxfId="1265" priority="98" operator="containsText" text="Green">
      <formula>NOT(ISERROR(SEARCH("Green",B24)))</formula>
    </cfRule>
    <cfRule type="containsText" dxfId="1264" priority="99" operator="containsText" text="Amber">
      <formula>NOT(ISERROR(SEARCH("Amber",B24)))</formula>
    </cfRule>
  </conditionalFormatting>
  <conditionalFormatting sqref="L8:L12 L16:L17 L21">
    <cfRule type="cellIs" dxfId="1263" priority="132" operator="lessThan">
      <formula>0.5</formula>
    </cfRule>
    <cfRule type="cellIs" dxfId="1262" priority="131" operator="greaterThanOrEqual">
      <formula>0.5</formula>
    </cfRule>
    <cfRule type="cellIs" dxfId="1261" priority="130" operator="equal">
      <formula>1</formula>
    </cfRule>
  </conditionalFormatting>
  <conditionalFormatting sqref="L24:L26">
    <cfRule type="cellIs" dxfId="1260" priority="97" operator="equal">
      <formula>1</formula>
    </cfRule>
    <cfRule type="cellIs" dxfId="1259" priority="96" operator="lessThan">
      <formula>0.5</formula>
    </cfRule>
    <cfRule type="cellIs" dxfId="1258" priority="95" operator="greaterThanOrEqual">
      <formula>0.5</formula>
    </cfRule>
  </conditionalFormatting>
  <conditionalFormatting sqref="L28">
    <cfRule type="cellIs" dxfId="1257" priority="93" operator="equal">
      <formula>1</formula>
    </cfRule>
    <cfRule type="cellIs" dxfId="1256" priority="92" operator="lessThan">
      <formula>0.5</formula>
    </cfRule>
    <cfRule type="cellIs" dxfId="1255" priority="91" operator="greaterThanOrEqual">
      <formula>0.5</formula>
    </cfRule>
  </conditionalFormatting>
  <conditionalFormatting sqref="L24:M28">
    <cfRule type="containsBlanks" priority="47">
      <formula>LEN(TRIM(L24))=0</formula>
    </cfRule>
  </conditionalFormatting>
  <conditionalFormatting sqref="M1:M1048576">
    <cfRule type="containsText" dxfId="1254" priority="50" operator="containsText" text="Red">
      <formula>NOT(ISERROR(SEARCH("Red",M1)))</formula>
    </cfRule>
    <cfRule type="containsText" dxfId="1253" priority="49" operator="containsText" text="Amber">
      <formula>NOT(ISERROR(SEARCH("Amber",M1)))</formula>
    </cfRule>
    <cfRule type="containsText" dxfId="1252" priority="48" operator="containsText" text="Green">
      <formula>NOT(ISERROR(SEARCH("Green",M1)))</formula>
    </cfRule>
  </conditionalFormatting>
  <conditionalFormatting sqref="M24:M28">
    <cfRule type="containsBlanks" dxfId="1251" priority="45">
      <formula>LEN(TRIM(M24))=0</formula>
    </cfRule>
  </conditionalFormatting>
  <conditionalFormatting sqref="N23">
    <cfRule type="containsText" dxfId="1250" priority="4" operator="containsText" text="Green">
      <formula>NOT(ISERROR(SEARCH("Green",N23)))</formula>
    </cfRule>
    <cfRule type="containsText" dxfId="1249" priority="5" operator="containsText" text="Amber">
      <formula>NOT(ISERROR(SEARCH("Amber",N23)))</formula>
    </cfRule>
    <cfRule type="containsText" dxfId="1248" priority="6" operator="containsText" text="Red">
      <formula>NOT(ISERROR(SEARCH("Red",N23)))</formula>
    </cfRule>
  </conditionalFormatting>
  <conditionalFormatting sqref="Q4:Z4">
    <cfRule type="containsText" dxfId="1247" priority="44" operator="containsText" text="No">
      <formula>NOT(ISERROR(SEARCH("No",Q4)))</formula>
    </cfRule>
  </conditionalFormatting>
  <conditionalFormatting sqref="Q8:Z12">
    <cfRule type="containsText" dxfId="1246" priority="43" operator="containsText" text="Yes">
      <formula>NOT(ISERROR(SEARCH("Yes",Q8)))</formula>
    </cfRule>
    <cfRule type="containsText" dxfId="1245" priority="41" operator="containsText" text="N/A">
      <formula>NOT(ISERROR(SEARCH("N/A",Q8)))</formula>
    </cfRule>
    <cfRule type="containsText" dxfId="1244" priority="42" operator="containsText" text="No">
      <formula>NOT(ISERROR(SEARCH("No",Q8)))</formula>
    </cfRule>
  </conditionalFormatting>
  <conditionalFormatting sqref="Q16:Z17">
    <cfRule type="containsText" dxfId="1243" priority="31" operator="containsText" text="Yes">
      <formula>NOT(ISERROR(SEARCH("Yes",Q16)))</formula>
    </cfRule>
    <cfRule type="containsText" dxfId="1242" priority="30" operator="containsText" text="No">
      <formula>NOT(ISERROR(SEARCH("No",Q16)))</formula>
    </cfRule>
    <cfRule type="containsText" dxfId="1241" priority="29" operator="containsText" text="N/A">
      <formula>NOT(ISERROR(SEARCH("N/A",Q16)))</formula>
    </cfRule>
  </conditionalFormatting>
  <conditionalFormatting sqref="Q21:Z22 Q24:Z24">
    <cfRule type="containsText" dxfId="1240" priority="28" operator="containsText" text="Yes">
      <formula>NOT(ISERROR(SEARCH("Yes",Q21)))</formula>
    </cfRule>
    <cfRule type="containsText" dxfId="1239" priority="27" operator="containsText" text="No">
      <formula>NOT(ISERROR(SEARCH("No",Q21)))</formula>
    </cfRule>
  </conditionalFormatting>
  <conditionalFormatting sqref="Q24:Z24 Q21:Z22">
    <cfRule type="containsText" dxfId="1238" priority="26" operator="containsText" text="N/A">
      <formula>NOT(ISERROR(SEARCH("N/A",Q21)))</formula>
    </cfRule>
  </conditionalFormatting>
  <conditionalFormatting sqref="Q24:Z26">
    <cfRule type="beginsWith" dxfId="1237" priority="25" operator="beginsWith" text="Yes">
      <formula>LEFT(Q24,LEN("Yes"))="Yes"</formula>
    </cfRule>
    <cfRule type="beginsWith" dxfId="1236" priority="24" operator="beginsWith" text="No">
      <formula>LEFT(Q24,LEN("No"))="No"</formula>
    </cfRule>
    <cfRule type="containsText" dxfId="1235" priority="23" operator="containsText" text="Red">
      <formula>NOT(ISERROR(SEARCH("Red",Q24)))</formula>
    </cfRule>
    <cfRule type="containsText" dxfId="1234" priority="22" operator="containsText" text="Amber">
      <formula>NOT(ISERROR(SEARCH("Amber",Q24)))</formula>
    </cfRule>
    <cfRule type="containsText" dxfId="1233" priority="21" operator="containsText" text="Green">
      <formula>NOT(ISERROR(SEARCH("Green",Q24)))</formula>
    </cfRule>
    <cfRule type="containsText" dxfId="1232" priority="17" operator="containsText" text="N/A">
      <formula>NOT(ISERROR(SEARCH("N/A",Q24)))</formula>
    </cfRule>
  </conditionalFormatting>
  <conditionalFormatting sqref="AA8:AA12 AA16:AA17 AA21">
    <cfRule type="cellIs" dxfId="1231" priority="35" operator="equal">
      <formula>1</formula>
    </cfRule>
    <cfRule type="cellIs" dxfId="1230" priority="37" operator="lessThan">
      <formula>0.5</formula>
    </cfRule>
    <cfRule type="cellIs" dxfId="1229" priority="36" operator="greaterThanOrEqual">
      <formula>0.5</formula>
    </cfRule>
  </conditionalFormatting>
  <conditionalFormatting sqref="AA24:AA26">
    <cfRule type="cellIs" dxfId="1228" priority="20" operator="equal">
      <formula>1</formula>
    </cfRule>
    <cfRule type="cellIs" dxfId="1227" priority="18" operator="greaterThanOrEqual">
      <formula>0.5</formula>
    </cfRule>
    <cfRule type="cellIs" dxfId="1226" priority="19" operator="lessThan">
      <formula>0.5</formula>
    </cfRule>
  </conditionalFormatting>
  <conditionalFormatting sqref="AA28">
    <cfRule type="cellIs" dxfId="1225" priority="16" operator="equal">
      <formula>1</formula>
    </cfRule>
    <cfRule type="cellIs" dxfId="1224" priority="15" operator="lessThan">
      <formula>0.5</formula>
    </cfRule>
    <cfRule type="cellIs" dxfId="1223" priority="14" operator="greaterThanOrEqual">
      <formula>0.5</formula>
    </cfRule>
  </conditionalFormatting>
  <conditionalFormatting sqref="AA24:AB28">
    <cfRule type="containsBlanks" priority="9">
      <formula>LEN(TRIM(AA24))=0</formula>
    </cfRule>
  </conditionalFormatting>
  <conditionalFormatting sqref="AB3:AB28">
    <cfRule type="containsText" dxfId="1222" priority="12" operator="containsText" text="Red">
      <formula>NOT(ISERROR(SEARCH("Red",AB3)))</formula>
    </cfRule>
    <cfRule type="containsText" dxfId="1221" priority="10" operator="containsText" text="Green">
      <formula>NOT(ISERROR(SEARCH("Green",AB3)))</formula>
    </cfRule>
    <cfRule type="containsText" dxfId="1220" priority="11" operator="containsText" text="Amber">
      <formula>NOT(ISERROR(SEARCH("Amber",AB3)))</formula>
    </cfRule>
  </conditionalFormatting>
  <conditionalFormatting sqref="AB24:AB28">
    <cfRule type="containsBlanks" dxfId="1219" priority="7">
      <formula>LEN(TRIM(AB24))=0</formula>
    </cfRule>
  </conditionalFormatting>
  <conditionalFormatting sqref="AC23">
    <cfRule type="containsText" dxfId="1218" priority="1" operator="containsText" text="Green">
      <formula>NOT(ISERROR(SEARCH("Green",AC23)))</formula>
    </cfRule>
    <cfRule type="containsText" dxfId="1217" priority="3" operator="containsText" text="Red">
      <formula>NOT(ISERROR(SEARCH("Red",AC23)))</formula>
    </cfRule>
    <cfRule type="containsText" dxfId="1216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B4:K4 Q4:Z4" xr:uid="{3446AE8C-AB34-4337-8243-DF42DA98400B}">
      <formula1>"16+, U16"</formula1>
    </dataValidation>
    <dataValidation type="list" allowBlank="1" showInputMessage="1" showErrorMessage="1" sqref="B5:K5 Q5:Z5" xr:uid="{CF04E6E3-5A81-41E8-BAEC-1205B67DD3EE}">
      <formula1>"Yes, No"</formula1>
    </dataValidation>
    <dataValidation type="list" allowBlank="1" showInputMessage="1" showErrorMessage="1" sqref="Q21:Z22 B16:K17 B21:K22 Q8:Z12 Q16:Z17 B8:K12" xr:uid="{B11B433D-598C-4BEC-B4B9-DFB468063185}">
      <formula1>"Yes, No, N/A"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45ED-3862-404A-B806-7C885057CE9C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1215" priority="66" operator="containsText" text="No">
      <formula>NOT(ISERROR(SEARCH("No",B1)))</formula>
    </cfRule>
  </conditionalFormatting>
  <conditionalFormatting sqref="B8:K12">
    <cfRule type="containsText" dxfId="1214" priority="63" operator="containsText" text="N/A">
      <formula>NOT(ISERROR(SEARCH("N/A",B8)))</formula>
    </cfRule>
    <cfRule type="containsText" dxfId="1213" priority="65" operator="containsText" text="Yes">
      <formula>NOT(ISERROR(SEARCH("Yes",B8)))</formula>
    </cfRule>
    <cfRule type="containsText" dxfId="1212" priority="64" operator="containsText" text="No">
      <formula>NOT(ISERROR(SEARCH("No",B8)))</formula>
    </cfRule>
  </conditionalFormatting>
  <conditionalFormatting sqref="B16:K17">
    <cfRule type="containsText" dxfId="1211" priority="58" operator="containsText" text="No">
      <formula>NOT(ISERROR(SEARCH("No",B16)))</formula>
    </cfRule>
    <cfRule type="containsText" dxfId="1210" priority="59" operator="containsText" text="Yes">
      <formula>NOT(ISERROR(SEARCH("Yes",B16)))</formula>
    </cfRule>
    <cfRule type="containsText" dxfId="1209" priority="57" operator="containsText" text="N/A">
      <formula>NOT(ISERROR(SEARCH("N/A",B16)))</formula>
    </cfRule>
  </conditionalFormatting>
  <conditionalFormatting sqref="B21:K22 B24:K24">
    <cfRule type="containsText" dxfId="1208" priority="56" operator="containsText" text="Yes">
      <formula>NOT(ISERROR(SEARCH("Yes",B21)))</formula>
    </cfRule>
    <cfRule type="containsText" dxfId="1207" priority="55" operator="containsText" text="No">
      <formula>NOT(ISERROR(SEARCH("No",B21)))</formula>
    </cfRule>
  </conditionalFormatting>
  <conditionalFormatting sqref="B24:K24 B21:K22">
    <cfRule type="containsText" dxfId="1206" priority="54" operator="containsText" text="N/A">
      <formula>NOT(ISERROR(SEARCH("N/A",B21)))</formula>
    </cfRule>
  </conditionalFormatting>
  <conditionalFormatting sqref="B24:K26">
    <cfRule type="beginsWith" dxfId="1205" priority="53" operator="beginsWith" text="Yes">
      <formula>LEFT(B24,LEN("Yes"))="Yes"</formula>
    </cfRule>
    <cfRule type="beginsWith" dxfId="1204" priority="52" operator="beginsWith" text="No">
      <formula>LEFT(B24,LEN("No"))="No"</formula>
    </cfRule>
    <cfRule type="containsText" dxfId="1203" priority="51" operator="containsText" text="Red">
      <formula>NOT(ISERROR(SEARCH("Red",B24)))</formula>
    </cfRule>
    <cfRule type="containsText" dxfId="1202" priority="45" operator="containsText" text="N/A">
      <formula>NOT(ISERROR(SEARCH("N/A",B24)))</formula>
    </cfRule>
    <cfRule type="containsText" dxfId="1201" priority="49" operator="containsText" text="Green">
      <formula>NOT(ISERROR(SEARCH("Green",B24)))</formula>
    </cfRule>
    <cfRule type="containsText" dxfId="1200" priority="50" operator="containsText" text="Amber">
      <formula>NOT(ISERROR(SEARCH("Amber",B24)))</formula>
    </cfRule>
  </conditionalFormatting>
  <conditionalFormatting sqref="L8:L12 L16:L17 L21">
    <cfRule type="cellIs" dxfId="1199" priority="62" operator="lessThan">
      <formula>0.5</formula>
    </cfRule>
    <cfRule type="cellIs" dxfId="1198" priority="61" operator="greaterThanOrEqual">
      <formula>0.5</formula>
    </cfRule>
    <cfRule type="cellIs" dxfId="1197" priority="60" operator="equal">
      <formula>1</formula>
    </cfRule>
  </conditionalFormatting>
  <conditionalFormatting sqref="L24:L26">
    <cfRule type="cellIs" dxfId="1196" priority="48" operator="equal">
      <formula>1</formula>
    </cfRule>
    <cfRule type="cellIs" dxfId="1195" priority="47" operator="lessThan">
      <formula>0.5</formula>
    </cfRule>
    <cfRule type="cellIs" dxfId="1194" priority="46" operator="greaterThanOrEqual">
      <formula>0.5</formula>
    </cfRule>
  </conditionalFormatting>
  <conditionalFormatting sqref="L28">
    <cfRule type="cellIs" dxfId="1193" priority="44" operator="equal">
      <formula>1</formula>
    </cfRule>
    <cfRule type="cellIs" dxfId="1192" priority="43" operator="lessThan">
      <formula>0.5</formula>
    </cfRule>
    <cfRule type="cellIs" dxfId="1191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1190" priority="41" operator="containsText" text="Red">
      <formula>NOT(ISERROR(SEARCH("Red",M1)))</formula>
    </cfRule>
    <cfRule type="containsText" dxfId="1189" priority="40" operator="containsText" text="Amber">
      <formula>NOT(ISERROR(SEARCH("Amber",M1)))</formula>
    </cfRule>
    <cfRule type="containsText" dxfId="1188" priority="39" operator="containsText" text="Green">
      <formula>NOT(ISERROR(SEARCH("Green",M1)))</formula>
    </cfRule>
  </conditionalFormatting>
  <conditionalFormatting sqref="M24:M28">
    <cfRule type="containsBlanks" dxfId="1187" priority="37">
      <formula>LEN(TRIM(M24))=0</formula>
    </cfRule>
  </conditionalFormatting>
  <conditionalFormatting sqref="N23">
    <cfRule type="containsText" dxfId="1186" priority="4" operator="containsText" text="Green">
      <formula>NOT(ISERROR(SEARCH("Green",N23)))</formula>
    </cfRule>
    <cfRule type="containsText" dxfId="1185" priority="5" operator="containsText" text="Amber">
      <formula>NOT(ISERROR(SEARCH("Amber",N23)))</formula>
    </cfRule>
    <cfRule type="containsText" dxfId="1184" priority="6" operator="containsText" text="Red">
      <formula>NOT(ISERROR(SEARCH("Red",N23)))</formula>
    </cfRule>
  </conditionalFormatting>
  <conditionalFormatting sqref="Q4:Z4">
    <cfRule type="containsText" dxfId="1183" priority="36" operator="containsText" text="No">
      <formula>NOT(ISERROR(SEARCH("No",Q4)))</formula>
    </cfRule>
  </conditionalFormatting>
  <conditionalFormatting sqref="Q8:Z12">
    <cfRule type="containsText" dxfId="1182" priority="35" operator="containsText" text="Yes">
      <formula>NOT(ISERROR(SEARCH("Yes",Q8)))</formula>
    </cfRule>
    <cfRule type="containsText" dxfId="1181" priority="33" operator="containsText" text="N/A">
      <formula>NOT(ISERROR(SEARCH("N/A",Q8)))</formula>
    </cfRule>
    <cfRule type="containsText" dxfId="1180" priority="34" operator="containsText" text="No">
      <formula>NOT(ISERROR(SEARCH("No",Q8)))</formula>
    </cfRule>
  </conditionalFormatting>
  <conditionalFormatting sqref="Q16:Z17">
    <cfRule type="containsText" dxfId="1179" priority="29" operator="containsText" text="Yes">
      <formula>NOT(ISERROR(SEARCH("Yes",Q16)))</formula>
    </cfRule>
    <cfRule type="containsText" dxfId="1178" priority="28" operator="containsText" text="No">
      <formula>NOT(ISERROR(SEARCH("No",Q16)))</formula>
    </cfRule>
    <cfRule type="containsText" dxfId="1177" priority="27" operator="containsText" text="N/A">
      <formula>NOT(ISERROR(SEARCH("N/A",Q16)))</formula>
    </cfRule>
  </conditionalFormatting>
  <conditionalFormatting sqref="Q21:Z22 Q24:Z24">
    <cfRule type="containsText" dxfId="1176" priority="26" operator="containsText" text="Yes">
      <formula>NOT(ISERROR(SEARCH("Yes",Q21)))</formula>
    </cfRule>
    <cfRule type="containsText" dxfId="1175" priority="25" operator="containsText" text="No">
      <formula>NOT(ISERROR(SEARCH("No",Q21)))</formula>
    </cfRule>
  </conditionalFormatting>
  <conditionalFormatting sqref="Q24:Z24 Q21:Z22">
    <cfRule type="containsText" dxfId="1174" priority="24" operator="containsText" text="N/A">
      <formula>NOT(ISERROR(SEARCH("N/A",Q21)))</formula>
    </cfRule>
  </conditionalFormatting>
  <conditionalFormatting sqref="Q24:Z26">
    <cfRule type="beginsWith" dxfId="1173" priority="23" operator="beginsWith" text="Yes">
      <formula>LEFT(Q24,LEN("Yes"))="Yes"</formula>
    </cfRule>
    <cfRule type="beginsWith" dxfId="1172" priority="22" operator="beginsWith" text="No">
      <formula>LEFT(Q24,LEN("No"))="No"</formula>
    </cfRule>
    <cfRule type="containsText" dxfId="1171" priority="21" operator="containsText" text="Red">
      <formula>NOT(ISERROR(SEARCH("Red",Q24)))</formula>
    </cfRule>
    <cfRule type="containsText" dxfId="1170" priority="20" operator="containsText" text="Amber">
      <formula>NOT(ISERROR(SEARCH("Amber",Q24)))</formula>
    </cfRule>
    <cfRule type="containsText" dxfId="1169" priority="19" operator="containsText" text="Green">
      <formula>NOT(ISERROR(SEARCH("Green",Q24)))</formula>
    </cfRule>
    <cfRule type="containsText" dxfId="1168" priority="15" operator="containsText" text="N/A">
      <formula>NOT(ISERROR(SEARCH("N/A",Q24)))</formula>
    </cfRule>
  </conditionalFormatting>
  <conditionalFormatting sqref="AA8:AA12 AA16:AA17 AA21">
    <cfRule type="cellIs" dxfId="1167" priority="30" operator="equal">
      <formula>1</formula>
    </cfRule>
    <cfRule type="cellIs" dxfId="1166" priority="32" operator="lessThan">
      <formula>0.5</formula>
    </cfRule>
    <cfRule type="cellIs" dxfId="1165" priority="31" operator="greaterThanOrEqual">
      <formula>0.5</formula>
    </cfRule>
  </conditionalFormatting>
  <conditionalFormatting sqref="AA24:AA26">
    <cfRule type="cellIs" dxfId="1164" priority="18" operator="equal">
      <formula>1</formula>
    </cfRule>
    <cfRule type="cellIs" dxfId="1163" priority="16" operator="greaterThanOrEqual">
      <formula>0.5</formula>
    </cfRule>
    <cfRule type="cellIs" dxfId="1162" priority="17" operator="lessThan">
      <formula>0.5</formula>
    </cfRule>
  </conditionalFormatting>
  <conditionalFormatting sqref="AA28">
    <cfRule type="cellIs" dxfId="1161" priority="14" operator="equal">
      <formula>1</formula>
    </cfRule>
    <cfRule type="cellIs" dxfId="1160" priority="13" operator="lessThan">
      <formula>0.5</formula>
    </cfRule>
    <cfRule type="cellIs" dxfId="1159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1158" priority="11" operator="containsText" text="Red">
      <formula>NOT(ISERROR(SEARCH("Red",AB3)))</formula>
    </cfRule>
    <cfRule type="containsText" dxfId="1157" priority="9" operator="containsText" text="Green">
      <formula>NOT(ISERROR(SEARCH("Green",AB3)))</formula>
    </cfRule>
    <cfRule type="containsText" dxfId="1156" priority="10" operator="containsText" text="Amber">
      <formula>NOT(ISERROR(SEARCH("Amber",AB3)))</formula>
    </cfRule>
  </conditionalFormatting>
  <conditionalFormatting sqref="AB24:AB28">
    <cfRule type="containsBlanks" dxfId="1155" priority="7">
      <formula>LEN(TRIM(AB24))=0</formula>
    </cfRule>
  </conditionalFormatting>
  <conditionalFormatting sqref="AC23">
    <cfRule type="containsText" dxfId="1154" priority="1" operator="containsText" text="Green">
      <formula>NOT(ISERROR(SEARCH("Green",AC23)))</formula>
    </cfRule>
    <cfRule type="containsText" dxfId="1153" priority="3" operator="containsText" text="Red">
      <formula>NOT(ISERROR(SEARCH("Red",AC23)))</formula>
    </cfRule>
    <cfRule type="containsText" dxfId="1152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Q21:Z22 B16:K17 B21:K22 Q8:Z12 Q16:Z17 B8:K12" xr:uid="{E148BB76-D089-4995-8E0C-F5C4CEB0D271}">
      <formula1>"Yes, No, N/A"</formula1>
    </dataValidation>
    <dataValidation type="list" allowBlank="1" showInputMessage="1" showErrorMessage="1" sqref="B5:K5 Q5:Z5" xr:uid="{FC5F48C1-BEAE-475D-9BC8-5CA3127515ED}">
      <formula1>"Yes, No"</formula1>
    </dataValidation>
    <dataValidation type="list" allowBlank="1" showInputMessage="1" showErrorMessage="1" sqref="B4:K4 Q4:Z4" xr:uid="{9C38BFEB-58D9-4EED-A265-983AF8BDE371}">
      <formula1>"16+, U16"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30B7-C462-4E38-9B8B-8BB94966F4FF}">
  <dimension ref="A1:AC29"/>
  <sheetViews>
    <sheetView zoomScale="90" zoomScaleNormal="90" workbookViewId="0">
      <selection activeCell="K10" sqref="K10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1151" priority="66" operator="containsText" text="No">
      <formula>NOT(ISERROR(SEARCH("No",B1)))</formula>
    </cfRule>
  </conditionalFormatting>
  <conditionalFormatting sqref="B8:K12">
    <cfRule type="containsText" dxfId="1150" priority="63" operator="containsText" text="N/A">
      <formula>NOT(ISERROR(SEARCH("N/A",B8)))</formula>
    </cfRule>
    <cfRule type="containsText" dxfId="1149" priority="65" operator="containsText" text="Yes">
      <formula>NOT(ISERROR(SEARCH("Yes",B8)))</formula>
    </cfRule>
    <cfRule type="containsText" dxfId="1148" priority="64" operator="containsText" text="No">
      <formula>NOT(ISERROR(SEARCH("No",B8)))</formula>
    </cfRule>
  </conditionalFormatting>
  <conditionalFormatting sqref="B16:K17">
    <cfRule type="containsText" dxfId="1147" priority="58" operator="containsText" text="No">
      <formula>NOT(ISERROR(SEARCH("No",B16)))</formula>
    </cfRule>
    <cfRule type="containsText" dxfId="1146" priority="59" operator="containsText" text="Yes">
      <formula>NOT(ISERROR(SEARCH("Yes",B16)))</formula>
    </cfRule>
    <cfRule type="containsText" dxfId="1145" priority="57" operator="containsText" text="N/A">
      <formula>NOT(ISERROR(SEARCH("N/A",B16)))</formula>
    </cfRule>
  </conditionalFormatting>
  <conditionalFormatting sqref="B21:K22 B24:K24">
    <cfRule type="containsText" dxfId="1144" priority="56" operator="containsText" text="Yes">
      <formula>NOT(ISERROR(SEARCH("Yes",B21)))</formula>
    </cfRule>
    <cfRule type="containsText" dxfId="1143" priority="55" operator="containsText" text="No">
      <formula>NOT(ISERROR(SEARCH("No",B21)))</formula>
    </cfRule>
  </conditionalFormatting>
  <conditionalFormatting sqref="B24:K24 B21:K22">
    <cfRule type="containsText" dxfId="1142" priority="54" operator="containsText" text="N/A">
      <formula>NOT(ISERROR(SEARCH("N/A",B21)))</formula>
    </cfRule>
  </conditionalFormatting>
  <conditionalFormatting sqref="B24:K26">
    <cfRule type="beginsWith" dxfId="1141" priority="53" operator="beginsWith" text="Yes">
      <formula>LEFT(B24,LEN("Yes"))="Yes"</formula>
    </cfRule>
    <cfRule type="beginsWith" dxfId="1140" priority="52" operator="beginsWith" text="No">
      <formula>LEFT(B24,LEN("No"))="No"</formula>
    </cfRule>
    <cfRule type="containsText" dxfId="1139" priority="51" operator="containsText" text="Red">
      <formula>NOT(ISERROR(SEARCH("Red",B24)))</formula>
    </cfRule>
    <cfRule type="containsText" dxfId="1138" priority="45" operator="containsText" text="N/A">
      <formula>NOT(ISERROR(SEARCH("N/A",B24)))</formula>
    </cfRule>
    <cfRule type="containsText" dxfId="1137" priority="49" operator="containsText" text="Green">
      <formula>NOT(ISERROR(SEARCH("Green",B24)))</formula>
    </cfRule>
    <cfRule type="containsText" dxfId="1136" priority="50" operator="containsText" text="Amber">
      <formula>NOT(ISERROR(SEARCH("Amber",B24)))</formula>
    </cfRule>
  </conditionalFormatting>
  <conditionalFormatting sqref="L8:L12 L16:L17 L21">
    <cfRule type="cellIs" dxfId="1135" priority="62" operator="lessThan">
      <formula>0.5</formula>
    </cfRule>
    <cfRule type="cellIs" dxfId="1134" priority="61" operator="greaterThanOrEqual">
      <formula>0.5</formula>
    </cfRule>
    <cfRule type="cellIs" dxfId="1133" priority="60" operator="equal">
      <formula>1</formula>
    </cfRule>
  </conditionalFormatting>
  <conditionalFormatting sqref="L24:L26">
    <cfRule type="cellIs" dxfId="1132" priority="48" operator="equal">
      <formula>1</formula>
    </cfRule>
    <cfRule type="cellIs" dxfId="1131" priority="47" operator="lessThan">
      <formula>0.5</formula>
    </cfRule>
    <cfRule type="cellIs" dxfId="1130" priority="46" operator="greaterThanOrEqual">
      <formula>0.5</formula>
    </cfRule>
  </conditionalFormatting>
  <conditionalFormatting sqref="L28">
    <cfRule type="cellIs" dxfId="1129" priority="44" operator="equal">
      <formula>1</formula>
    </cfRule>
    <cfRule type="cellIs" dxfId="1128" priority="43" operator="lessThan">
      <formula>0.5</formula>
    </cfRule>
    <cfRule type="cellIs" dxfId="1127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1126" priority="41" operator="containsText" text="Red">
      <formula>NOT(ISERROR(SEARCH("Red",M1)))</formula>
    </cfRule>
    <cfRule type="containsText" dxfId="1125" priority="40" operator="containsText" text="Amber">
      <formula>NOT(ISERROR(SEARCH("Amber",M1)))</formula>
    </cfRule>
    <cfRule type="containsText" dxfId="1124" priority="39" operator="containsText" text="Green">
      <formula>NOT(ISERROR(SEARCH("Green",M1)))</formula>
    </cfRule>
  </conditionalFormatting>
  <conditionalFormatting sqref="M24:M28">
    <cfRule type="containsBlanks" dxfId="1123" priority="37">
      <formula>LEN(TRIM(M24))=0</formula>
    </cfRule>
  </conditionalFormatting>
  <conditionalFormatting sqref="N23">
    <cfRule type="containsText" dxfId="1122" priority="4" operator="containsText" text="Green">
      <formula>NOT(ISERROR(SEARCH("Green",N23)))</formula>
    </cfRule>
    <cfRule type="containsText" dxfId="1121" priority="5" operator="containsText" text="Amber">
      <formula>NOT(ISERROR(SEARCH("Amber",N23)))</formula>
    </cfRule>
    <cfRule type="containsText" dxfId="1120" priority="6" operator="containsText" text="Red">
      <formula>NOT(ISERROR(SEARCH("Red",N23)))</formula>
    </cfRule>
  </conditionalFormatting>
  <conditionalFormatting sqref="Q4:Z4">
    <cfRule type="containsText" dxfId="1119" priority="36" operator="containsText" text="No">
      <formula>NOT(ISERROR(SEARCH("No",Q4)))</formula>
    </cfRule>
  </conditionalFormatting>
  <conditionalFormatting sqref="Q8:Z12">
    <cfRule type="containsText" dxfId="1118" priority="35" operator="containsText" text="Yes">
      <formula>NOT(ISERROR(SEARCH("Yes",Q8)))</formula>
    </cfRule>
    <cfRule type="containsText" dxfId="1117" priority="33" operator="containsText" text="N/A">
      <formula>NOT(ISERROR(SEARCH("N/A",Q8)))</formula>
    </cfRule>
    <cfRule type="containsText" dxfId="1116" priority="34" operator="containsText" text="No">
      <formula>NOT(ISERROR(SEARCH("No",Q8)))</formula>
    </cfRule>
  </conditionalFormatting>
  <conditionalFormatting sqref="Q16:Z17">
    <cfRule type="containsText" dxfId="1115" priority="29" operator="containsText" text="Yes">
      <formula>NOT(ISERROR(SEARCH("Yes",Q16)))</formula>
    </cfRule>
    <cfRule type="containsText" dxfId="1114" priority="28" operator="containsText" text="No">
      <formula>NOT(ISERROR(SEARCH("No",Q16)))</formula>
    </cfRule>
    <cfRule type="containsText" dxfId="1113" priority="27" operator="containsText" text="N/A">
      <formula>NOT(ISERROR(SEARCH("N/A",Q16)))</formula>
    </cfRule>
  </conditionalFormatting>
  <conditionalFormatting sqref="Q21:Z22 Q24:Z24">
    <cfRule type="containsText" dxfId="1112" priority="26" operator="containsText" text="Yes">
      <formula>NOT(ISERROR(SEARCH("Yes",Q21)))</formula>
    </cfRule>
    <cfRule type="containsText" dxfId="1111" priority="25" operator="containsText" text="No">
      <formula>NOT(ISERROR(SEARCH("No",Q21)))</formula>
    </cfRule>
  </conditionalFormatting>
  <conditionalFormatting sqref="Q24:Z24 Q21:Z22">
    <cfRule type="containsText" dxfId="1110" priority="24" operator="containsText" text="N/A">
      <formula>NOT(ISERROR(SEARCH("N/A",Q21)))</formula>
    </cfRule>
  </conditionalFormatting>
  <conditionalFormatting sqref="Q24:Z26">
    <cfRule type="beginsWith" dxfId="1109" priority="23" operator="beginsWith" text="Yes">
      <formula>LEFT(Q24,LEN("Yes"))="Yes"</formula>
    </cfRule>
    <cfRule type="beginsWith" dxfId="1108" priority="22" operator="beginsWith" text="No">
      <formula>LEFT(Q24,LEN("No"))="No"</formula>
    </cfRule>
    <cfRule type="containsText" dxfId="1107" priority="21" operator="containsText" text="Red">
      <formula>NOT(ISERROR(SEARCH("Red",Q24)))</formula>
    </cfRule>
    <cfRule type="containsText" dxfId="1106" priority="20" operator="containsText" text="Amber">
      <formula>NOT(ISERROR(SEARCH("Amber",Q24)))</formula>
    </cfRule>
    <cfRule type="containsText" dxfId="1105" priority="19" operator="containsText" text="Green">
      <formula>NOT(ISERROR(SEARCH("Green",Q24)))</formula>
    </cfRule>
    <cfRule type="containsText" dxfId="1104" priority="15" operator="containsText" text="N/A">
      <formula>NOT(ISERROR(SEARCH("N/A",Q24)))</formula>
    </cfRule>
  </conditionalFormatting>
  <conditionalFormatting sqref="AA8:AA12 AA16:AA17 AA21">
    <cfRule type="cellIs" dxfId="1103" priority="30" operator="equal">
      <formula>1</formula>
    </cfRule>
    <cfRule type="cellIs" dxfId="1102" priority="32" operator="lessThan">
      <formula>0.5</formula>
    </cfRule>
    <cfRule type="cellIs" dxfId="1101" priority="31" operator="greaterThanOrEqual">
      <formula>0.5</formula>
    </cfRule>
  </conditionalFormatting>
  <conditionalFormatting sqref="AA24:AA26">
    <cfRule type="cellIs" dxfId="1100" priority="18" operator="equal">
      <formula>1</formula>
    </cfRule>
    <cfRule type="cellIs" dxfId="1099" priority="16" operator="greaterThanOrEqual">
      <formula>0.5</formula>
    </cfRule>
    <cfRule type="cellIs" dxfId="1098" priority="17" operator="lessThan">
      <formula>0.5</formula>
    </cfRule>
  </conditionalFormatting>
  <conditionalFormatting sqref="AA28">
    <cfRule type="cellIs" dxfId="1097" priority="14" operator="equal">
      <formula>1</formula>
    </cfRule>
    <cfRule type="cellIs" dxfId="1096" priority="13" operator="lessThan">
      <formula>0.5</formula>
    </cfRule>
    <cfRule type="cellIs" dxfId="1095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1094" priority="11" operator="containsText" text="Red">
      <formula>NOT(ISERROR(SEARCH("Red",AB3)))</formula>
    </cfRule>
    <cfRule type="containsText" dxfId="1093" priority="9" operator="containsText" text="Green">
      <formula>NOT(ISERROR(SEARCH("Green",AB3)))</formula>
    </cfRule>
    <cfRule type="containsText" dxfId="1092" priority="10" operator="containsText" text="Amber">
      <formula>NOT(ISERROR(SEARCH("Amber",AB3)))</formula>
    </cfRule>
  </conditionalFormatting>
  <conditionalFormatting sqref="AB24:AB28">
    <cfRule type="containsBlanks" dxfId="1091" priority="7">
      <formula>LEN(TRIM(AB24))=0</formula>
    </cfRule>
  </conditionalFormatting>
  <conditionalFormatting sqref="AC23">
    <cfRule type="containsText" dxfId="1090" priority="1" operator="containsText" text="Green">
      <formula>NOT(ISERROR(SEARCH("Green",AC23)))</formula>
    </cfRule>
    <cfRule type="containsText" dxfId="1089" priority="3" operator="containsText" text="Red">
      <formula>NOT(ISERROR(SEARCH("Red",AC23)))</formula>
    </cfRule>
    <cfRule type="containsText" dxfId="1088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B4:K4 Q4:Z4" xr:uid="{B75F3127-F169-4321-90E3-85DA8AA4F8BE}">
      <formula1>"16+, U16"</formula1>
    </dataValidation>
    <dataValidation type="list" allowBlank="1" showInputMessage="1" showErrorMessage="1" sqref="B5:K5 Q5:Z5" xr:uid="{FA64EB12-75C2-45E3-8CCD-DDDC0107631F}">
      <formula1>"Yes, No"</formula1>
    </dataValidation>
    <dataValidation type="list" allowBlank="1" showInputMessage="1" showErrorMessage="1" sqref="Q21:Z22 B16:K17 B21:K22 Q8:Z12 Q16:Z17 B8:K12" xr:uid="{524F8132-19AF-4662-9CB3-FA36F29B2C48}">
      <formula1>"Yes, No, N/A"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8FE6D-D47E-4916-BBBC-D8A37CFC7FE9}">
  <dimension ref="A1:AC29"/>
  <sheetViews>
    <sheetView zoomScale="90" zoomScaleNormal="90" workbookViewId="0">
      <selection activeCell="Q4" sqref="Q4:Z5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1087" priority="66" operator="containsText" text="No">
      <formula>NOT(ISERROR(SEARCH("No",B1)))</formula>
    </cfRule>
  </conditionalFormatting>
  <conditionalFormatting sqref="B8:K12">
    <cfRule type="containsText" dxfId="1086" priority="63" operator="containsText" text="N/A">
      <formula>NOT(ISERROR(SEARCH("N/A",B8)))</formula>
    </cfRule>
    <cfRule type="containsText" dxfId="1085" priority="65" operator="containsText" text="Yes">
      <formula>NOT(ISERROR(SEARCH("Yes",B8)))</formula>
    </cfRule>
    <cfRule type="containsText" dxfId="1084" priority="64" operator="containsText" text="No">
      <formula>NOT(ISERROR(SEARCH("No",B8)))</formula>
    </cfRule>
  </conditionalFormatting>
  <conditionalFormatting sqref="B16:K17">
    <cfRule type="containsText" dxfId="1083" priority="58" operator="containsText" text="No">
      <formula>NOT(ISERROR(SEARCH("No",B16)))</formula>
    </cfRule>
    <cfRule type="containsText" dxfId="1082" priority="59" operator="containsText" text="Yes">
      <formula>NOT(ISERROR(SEARCH("Yes",B16)))</formula>
    </cfRule>
    <cfRule type="containsText" dxfId="1081" priority="57" operator="containsText" text="N/A">
      <formula>NOT(ISERROR(SEARCH("N/A",B16)))</formula>
    </cfRule>
  </conditionalFormatting>
  <conditionalFormatting sqref="B21:K22 B24:K24">
    <cfRule type="containsText" dxfId="1080" priority="56" operator="containsText" text="Yes">
      <formula>NOT(ISERROR(SEARCH("Yes",B21)))</formula>
    </cfRule>
    <cfRule type="containsText" dxfId="1079" priority="55" operator="containsText" text="No">
      <formula>NOT(ISERROR(SEARCH("No",B21)))</formula>
    </cfRule>
  </conditionalFormatting>
  <conditionalFormatting sqref="B24:K24 B21:K22">
    <cfRule type="containsText" dxfId="1078" priority="54" operator="containsText" text="N/A">
      <formula>NOT(ISERROR(SEARCH("N/A",B21)))</formula>
    </cfRule>
  </conditionalFormatting>
  <conditionalFormatting sqref="B24:K26">
    <cfRule type="beginsWith" dxfId="1077" priority="53" operator="beginsWith" text="Yes">
      <formula>LEFT(B24,LEN("Yes"))="Yes"</formula>
    </cfRule>
    <cfRule type="beginsWith" dxfId="1076" priority="52" operator="beginsWith" text="No">
      <formula>LEFT(B24,LEN("No"))="No"</formula>
    </cfRule>
    <cfRule type="containsText" dxfId="1075" priority="51" operator="containsText" text="Red">
      <formula>NOT(ISERROR(SEARCH("Red",B24)))</formula>
    </cfRule>
    <cfRule type="containsText" dxfId="1074" priority="45" operator="containsText" text="N/A">
      <formula>NOT(ISERROR(SEARCH("N/A",B24)))</formula>
    </cfRule>
    <cfRule type="containsText" dxfId="1073" priority="49" operator="containsText" text="Green">
      <formula>NOT(ISERROR(SEARCH("Green",B24)))</formula>
    </cfRule>
    <cfRule type="containsText" dxfId="1072" priority="50" operator="containsText" text="Amber">
      <formula>NOT(ISERROR(SEARCH("Amber",B24)))</formula>
    </cfRule>
  </conditionalFormatting>
  <conditionalFormatting sqref="L8:L12 L16:L17 L21">
    <cfRule type="cellIs" dxfId="1071" priority="62" operator="lessThan">
      <formula>0.5</formula>
    </cfRule>
    <cfRule type="cellIs" dxfId="1070" priority="61" operator="greaterThanOrEqual">
      <formula>0.5</formula>
    </cfRule>
    <cfRule type="cellIs" dxfId="1069" priority="60" operator="equal">
      <formula>1</formula>
    </cfRule>
  </conditionalFormatting>
  <conditionalFormatting sqref="L24:L26">
    <cfRule type="cellIs" dxfId="1068" priority="48" operator="equal">
      <formula>1</formula>
    </cfRule>
    <cfRule type="cellIs" dxfId="1067" priority="47" operator="lessThan">
      <formula>0.5</formula>
    </cfRule>
    <cfRule type="cellIs" dxfId="1066" priority="46" operator="greaterThanOrEqual">
      <formula>0.5</formula>
    </cfRule>
  </conditionalFormatting>
  <conditionalFormatting sqref="L28">
    <cfRule type="cellIs" dxfId="1065" priority="44" operator="equal">
      <formula>1</formula>
    </cfRule>
    <cfRule type="cellIs" dxfId="1064" priority="43" operator="lessThan">
      <formula>0.5</formula>
    </cfRule>
    <cfRule type="cellIs" dxfId="1063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1062" priority="41" operator="containsText" text="Red">
      <formula>NOT(ISERROR(SEARCH("Red",M1)))</formula>
    </cfRule>
    <cfRule type="containsText" dxfId="1061" priority="40" operator="containsText" text="Amber">
      <formula>NOT(ISERROR(SEARCH("Amber",M1)))</formula>
    </cfRule>
    <cfRule type="containsText" dxfId="1060" priority="39" operator="containsText" text="Green">
      <formula>NOT(ISERROR(SEARCH("Green",M1)))</formula>
    </cfRule>
  </conditionalFormatting>
  <conditionalFormatting sqref="M24:M28">
    <cfRule type="containsBlanks" dxfId="1059" priority="37">
      <formula>LEN(TRIM(M24))=0</formula>
    </cfRule>
  </conditionalFormatting>
  <conditionalFormatting sqref="N23">
    <cfRule type="containsText" dxfId="1058" priority="4" operator="containsText" text="Green">
      <formula>NOT(ISERROR(SEARCH("Green",N23)))</formula>
    </cfRule>
    <cfRule type="containsText" dxfId="1057" priority="5" operator="containsText" text="Amber">
      <formula>NOT(ISERROR(SEARCH("Amber",N23)))</formula>
    </cfRule>
    <cfRule type="containsText" dxfId="1056" priority="6" operator="containsText" text="Red">
      <formula>NOT(ISERROR(SEARCH("Red",N23)))</formula>
    </cfRule>
  </conditionalFormatting>
  <conditionalFormatting sqref="Q4:Z4">
    <cfRule type="containsText" dxfId="1055" priority="36" operator="containsText" text="No">
      <formula>NOT(ISERROR(SEARCH("No",Q4)))</formula>
    </cfRule>
  </conditionalFormatting>
  <conditionalFormatting sqref="Q8:Z12">
    <cfRule type="containsText" dxfId="1054" priority="35" operator="containsText" text="Yes">
      <formula>NOT(ISERROR(SEARCH("Yes",Q8)))</formula>
    </cfRule>
    <cfRule type="containsText" dxfId="1053" priority="33" operator="containsText" text="N/A">
      <formula>NOT(ISERROR(SEARCH("N/A",Q8)))</formula>
    </cfRule>
    <cfRule type="containsText" dxfId="1052" priority="34" operator="containsText" text="No">
      <formula>NOT(ISERROR(SEARCH("No",Q8)))</formula>
    </cfRule>
  </conditionalFormatting>
  <conditionalFormatting sqref="Q16:Z17">
    <cfRule type="containsText" dxfId="1051" priority="29" operator="containsText" text="Yes">
      <formula>NOT(ISERROR(SEARCH("Yes",Q16)))</formula>
    </cfRule>
    <cfRule type="containsText" dxfId="1050" priority="28" operator="containsText" text="No">
      <formula>NOT(ISERROR(SEARCH("No",Q16)))</formula>
    </cfRule>
    <cfRule type="containsText" dxfId="1049" priority="27" operator="containsText" text="N/A">
      <formula>NOT(ISERROR(SEARCH("N/A",Q16)))</formula>
    </cfRule>
  </conditionalFormatting>
  <conditionalFormatting sqref="Q21:Z22 Q24:Z24">
    <cfRule type="containsText" dxfId="1048" priority="26" operator="containsText" text="Yes">
      <formula>NOT(ISERROR(SEARCH("Yes",Q21)))</formula>
    </cfRule>
    <cfRule type="containsText" dxfId="1047" priority="25" operator="containsText" text="No">
      <formula>NOT(ISERROR(SEARCH("No",Q21)))</formula>
    </cfRule>
  </conditionalFormatting>
  <conditionalFormatting sqref="Q24:Z24 Q21:Z22">
    <cfRule type="containsText" dxfId="1046" priority="24" operator="containsText" text="N/A">
      <formula>NOT(ISERROR(SEARCH("N/A",Q21)))</formula>
    </cfRule>
  </conditionalFormatting>
  <conditionalFormatting sqref="Q24:Z26">
    <cfRule type="beginsWith" dxfId="1045" priority="23" operator="beginsWith" text="Yes">
      <formula>LEFT(Q24,LEN("Yes"))="Yes"</formula>
    </cfRule>
    <cfRule type="beginsWith" dxfId="1044" priority="22" operator="beginsWith" text="No">
      <formula>LEFT(Q24,LEN("No"))="No"</formula>
    </cfRule>
    <cfRule type="containsText" dxfId="1043" priority="21" operator="containsText" text="Red">
      <formula>NOT(ISERROR(SEARCH("Red",Q24)))</formula>
    </cfRule>
    <cfRule type="containsText" dxfId="1042" priority="20" operator="containsText" text="Amber">
      <formula>NOT(ISERROR(SEARCH("Amber",Q24)))</formula>
    </cfRule>
    <cfRule type="containsText" dxfId="1041" priority="19" operator="containsText" text="Green">
      <formula>NOT(ISERROR(SEARCH("Green",Q24)))</formula>
    </cfRule>
    <cfRule type="containsText" dxfId="1040" priority="15" operator="containsText" text="N/A">
      <formula>NOT(ISERROR(SEARCH("N/A",Q24)))</formula>
    </cfRule>
  </conditionalFormatting>
  <conditionalFormatting sqref="AA8:AA12 AA16:AA17 AA21">
    <cfRule type="cellIs" dxfId="1039" priority="30" operator="equal">
      <formula>1</formula>
    </cfRule>
    <cfRule type="cellIs" dxfId="1038" priority="32" operator="lessThan">
      <formula>0.5</formula>
    </cfRule>
    <cfRule type="cellIs" dxfId="1037" priority="31" operator="greaterThanOrEqual">
      <formula>0.5</formula>
    </cfRule>
  </conditionalFormatting>
  <conditionalFormatting sqref="AA24:AA26">
    <cfRule type="cellIs" dxfId="1036" priority="18" operator="equal">
      <formula>1</formula>
    </cfRule>
    <cfRule type="cellIs" dxfId="1035" priority="16" operator="greaterThanOrEqual">
      <formula>0.5</formula>
    </cfRule>
    <cfRule type="cellIs" dxfId="1034" priority="17" operator="lessThan">
      <formula>0.5</formula>
    </cfRule>
  </conditionalFormatting>
  <conditionalFormatting sqref="AA28">
    <cfRule type="cellIs" dxfId="1033" priority="14" operator="equal">
      <formula>1</formula>
    </cfRule>
    <cfRule type="cellIs" dxfId="1032" priority="13" operator="lessThan">
      <formula>0.5</formula>
    </cfRule>
    <cfRule type="cellIs" dxfId="1031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1030" priority="11" operator="containsText" text="Red">
      <formula>NOT(ISERROR(SEARCH("Red",AB3)))</formula>
    </cfRule>
    <cfRule type="containsText" dxfId="1029" priority="9" operator="containsText" text="Green">
      <formula>NOT(ISERROR(SEARCH("Green",AB3)))</formula>
    </cfRule>
    <cfRule type="containsText" dxfId="1028" priority="10" operator="containsText" text="Amber">
      <formula>NOT(ISERROR(SEARCH("Amber",AB3)))</formula>
    </cfRule>
  </conditionalFormatting>
  <conditionalFormatting sqref="AB24:AB28">
    <cfRule type="containsBlanks" dxfId="1027" priority="7">
      <formula>LEN(TRIM(AB24))=0</formula>
    </cfRule>
  </conditionalFormatting>
  <conditionalFormatting sqref="AC23">
    <cfRule type="containsText" dxfId="1026" priority="1" operator="containsText" text="Green">
      <formula>NOT(ISERROR(SEARCH("Green",AC23)))</formula>
    </cfRule>
    <cfRule type="containsText" dxfId="1025" priority="3" operator="containsText" text="Red">
      <formula>NOT(ISERROR(SEARCH("Red",AC23)))</formula>
    </cfRule>
    <cfRule type="containsText" dxfId="1024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Q21:Z22 B16:K17 B21:K22 Q8:Z12 Q16:Z17 B8:K12" xr:uid="{912F9C1F-96A7-4C4A-8BF9-9D5CA10D4D50}">
      <formula1>"Yes, No, N/A"</formula1>
    </dataValidation>
    <dataValidation type="list" allowBlank="1" showInputMessage="1" showErrorMessage="1" sqref="B5:K5 Q5:Z5" xr:uid="{BFE9F65A-9B15-4539-B341-BBAEA7CA51E0}">
      <formula1>"Yes, No"</formula1>
    </dataValidation>
    <dataValidation type="list" allowBlank="1" showInputMessage="1" showErrorMessage="1" sqref="B4:K4 Q4:Z4" xr:uid="{8D23B8CB-6426-46D1-BD13-E4794B139BE3}">
      <formula1>"16+, U16"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6131-D426-4730-A163-F2EB14E9F105}">
  <dimension ref="A1:AC29"/>
  <sheetViews>
    <sheetView zoomScale="90" zoomScaleNormal="90" workbookViewId="0">
      <selection activeCell="C4" sqref="C4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1023" priority="66" operator="containsText" text="No">
      <formula>NOT(ISERROR(SEARCH("No",B1)))</formula>
    </cfRule>
  </conditionalFormatting>
  <conditionalFormatting sqref="B8:K12">
    <cfRule type="containsText" dxfId="1022" priority="63" operator="containsText" text="N/A">
      <formula>NOT(ISERROR(SEARCH("N/A",B8)))</formula>
    </cfRule>
    <cfRule type="containsText" dxfId="1021" priority="65" operator="containsText" text="Yes">
      <formula>NOT(ISERROR(SEARCH("Yes",B8)))</formula>
    </cfRule>
    <cfRule type="containsText" dxfId="1020" priority="64" operator="containsText" text="No">
      <formula>NOT(ISERROR(SEARCH("No",B8)))</formula>
    </cfRule>
  </conditionalFormatting>
  <conditionalFormatting sqref="B16:K17">
    <cfRule type="containsText" dxfId="1019" priority="58" operator="containsText" text="No">
      <formula>NOT(ISERROR(SEARCH("No",B16)))</formula>
    </cfRule>
    <cfRule type="containsText" dxfId="1018" priority="59" operator="containsText" text="Yes">
      <formula>NOT(ISERROR(SEARCH("Yes",B16)))</formula>
    </cfRule>
    <cfRule type="containsText" dxfId="1017" priority="57" operator="containsText" text="N/A">
      <formula>NOT(ISERROR(SEARCH("N/A",B16)))</formula>
    </cfRule>
  </conditionalFormatting>
  <conditionalFormatting sqref="B21:K22 B24:K24">
    <cfRule type="containsText" dxfId="1016" priority="56" operator="containsText" text="Yes">
      <formula>NOT(ISERROR(SEARCH("Yes",B21)))</formula>
    </cfRule>
    <cfRule type="containsText" dxfId="1015" priority="55" operator="containsText" text="No">
      <formula>NOT(ISERROR(SEARCH("No",B21)))</formula>
    </cfRule>
  </conditionalFormatting>
  <conditionalFormatting sqref="B24:K24 B21:K22">
    <cfRule type="containsText" dxfId="1014" priority="54" operator="containsText" text="N/A">
      <formula>NOT(ISERROR(SEARCH("N/A",B21)))</formula>
    </cfRule>
  </conditionalFormatting>
  <conditionalFormatting sqref="B24:K26">
    <cfRule type="beginsWith" dxfId="1013" priority="53" operator="beginsWith" text="Yes">
      <formula>LEFT(B24,LEN("Yes"))="Yes"</formula>
    </cfRule>
    <cfRule type="beginsWith" dxfId="1012" priority="52" operator="beginsWith" text="No">
      <formula>LEFT(B24,LEN("No"))="No"</formula>
    </cfRule>
    <cfRule type="containsText" dxfId="1011" priority="51" operator="containsText" text="Red">
      <formula>NOT(ISERROR(SEARCH("Red",B24)))</formula>
    </cfRule>
    <cfRule type="containsText" dxfId="1010" priority="45" operator="containsText" text="N/A">
      <formula>NOT(ISERROR(SEARCH("N/A",B24)))</formula>
    </cfRule>
    <cfRule type="containsText" dxfId="1009" priority="49" operator="containsText" text="Green">
      <formula>NOT(ISERROR(SEARCH("Green",B24)))</formula>
    </cfRule>
    <cfRule type="containsText" dxfId="1008" priority="50" operator="containsText" text="Amber">
      <formula>NOT(ISERROR(SEARCH("Amber",B24)))</formula>
    </cfRule>
  </conditionalFormatting>
  <conditionalFormatting sqref="L8:L12 L16:L17 L21">
    <cfRule type="cellIs" dxfId="1007" priority="62" operator="lessThan">
      <formula>0.5</formula>
    </cfRule>
    <cfRule type="cellIs" dxfId="1006" priority="61" operator="greaterThanOrEqual">
      <formula>0.5</formula>
    </cfRule>
    <cfRule type="cellIs" dxfId="1005" priority="60" operator="equal">
      <formula>1</formula>
    </cfRule>
  </conditionalFormatting>
  <conditionalFormatting sqref="L24:L26">
    <cfRule type="cellIs" dxfId="1004" priority="48" operator="equal">
      <formula>1</formula>
    </cfRule>
    <cfRule type="cellIs" dxfId="1003" priority="47" operator="lessThan">
      <formula>0.5</formula>
    </cfRule>
    <cfRule type="cellIs" dxfId="1002" priority="46" operator="greaterThanOrEqual">
      <formula>0.5</formula>
    </cfRule>
  </conditionalFormatting>
  <conditionalFormatting sqref="L28">
    <cfRule type="cellIs" dxfId="1001" priority="44" operator="equal">
      <formula>1</formula>
    </cfRule>
    <cfRule type="cellIs" dxfId="1000" priority="43" operator="lessThan">
      <formula>0.5</formula>
    </cfRule>
    <cfRule type="cellIs" dxfId="999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998" priority="41" operator="containsText" text="Red">
      <formula>NOT(ISERROR(SEARCH("Red",M1)))</formula>
    </cfRule>
    <cfRule type="containsText" dxfId="997" priority="40" operator="containsText" text="Amber">
      <formula>NOT(ISERROR(SEARCH("Amber",M1)))</formula>
    </cfRule>
    <cfRule type="containsText" dxfId="996" priority="39" operator="containsText" text="Green">
      <formula>NOT(ISERROR(SEARCH("Green",M1)))</formula>
    </cfRule>
  </conditionalFormatting>
  <conditionalFormatting sqref="M24:M28">
    <cfRule type="containsBlanks" dxfId="995" priority="37">
      <formula>LEN(TRIM(M24))=0</formula>
    </cfRule>
  </conditionalFormatting>
  <conditionalFormatting sqref="N23">
    <cfRule type="containsText" dxfId="994" priority="4" operator="containsText" text="Green">
      <formula>NOT(ISERROR(SEARCH("Green",N23)))</formula>
    </cfRule>
    <cfRule type="containsText" dxfId="993" priority="5" operator="containsText" text="Amber">
      <formula>NOT(ISERROR(SEARCH("Amber",N23)))</formula>
    </cfRule>
    <cfRule type="containsText" dxfId="992" priority="6" operator="containsText" text="Red">
      <formula>NOT(ISERROR(SEARCH("Red",N23)))</formula>
    </cfRule>
  </conditionalFormatting>
  <conditionalFormatting sqref="Q4:Z4">
    <cfRule type="containsText" dxfId="991" priority="36" operator="containsText" text="No">
      <formula>NOT(ISERROR(SEARCH("No",Q4)))</formula>
    </cfRule>
  </conditionalFormatting>
  <conditionalFormatting sqref="Q8:Z12">
    <cfRule type="containsText" dxfId="990" priority="35" operator="containsText" text="Yes">
      <formula>NOT(ISERROR(SEARCH("Yes",Q8)))</formula>
    </cfRule>
    <cfRule type="containsText" dxfId="989" priority="33" operator="containsText" text="N/A">
      <formula>NOT(ISERROR(SEARCH("N/A",Q8)))</formula>
    </cfRule>
    <cfRule type="containsText" dxfId="988" priority="34" operator="containsText" text="No">
      <formula>NOT(ISERROR(SEARCH("No",Q8)))</formula>
    </cfRule>
  </conditionalFormatting>
  <conditionalFormatting sqref="Q16:Z17">
    <cfRule type="containsText" dxfId="987" priority="29" operator="containsText" text="Yes">
      <formula>NOT(ISERROR(SEARCH("Yes",Q16)))</formula>
    </cfRule>
    <cfRule type="containsText" dxfId="986" priority="28" operator="containsText" text="No">
      <formula>NOT(ISERROR(SEARCH("No",Q16)))</formula>
    </cfRule>
    <cfRule type="containsText" dxfId="985" priority="27" operator="containsText" text="N/A">
      <formula>NOT(ISERROR(SEARCH("N/A",Q16)))</formula>
    </cfRule>
  </conditionalFormatting>
  <conditionalFormatting sqref="Q21:Z22 Q24:Z24">
    <cfRule type="containsText" dxfId="984" priority="26" operator="containsText" text="Yes">
      <formula>NOT(ISERROR(SEARCH("Yes",Q21)))</formula>
    </cfRule>
    <cfRule type="containsText" dxfId="983" priority="25" operator="containsText" text="No">
      <formula>NOT(ISERROR(SEARCH("No",Q21)))</formula>
    </cfRule>
  </conditionalFormatting>
  <conditionalFormatting sqref="Q24:Z24 Q21:Z22">
    <cfRule type="containsText" dxfId="982" priority="24" operator="containsText" text="N/A">
      <formula>NOT(ISERROR(SEARCH("N/A",Q21)))</formula>
    </cfRule>
  </conditionalFormatting>
  <conditionalFormatting sqref="Q24:Z26">
    <cfRule type="beginsWith" dxfId="981" priority="23" operator="beginsWith" text="Yes">
      <formula>LEFT(Q24,LEN("Yes"))="Yes"</formula>
    </cfRule>
    <cfRule type="beginsWith" dxfId="980" priority="22" operator="beginsWith" text="No">
      <formula>LEFT(Q24,LEN("No"))="No"</formula>
    </cfRule>
    <cfRule type="containsText" dxfId="979" priority="21" operator="containsText" text="Red">
      <formula>NOT(ISERROR(SEARCH("Red",Q24)))</formula>
    </cfRule>
    <cfRule type="containsText" dxfId="978" priority="20" operator="containsText" text="Amber">
      <formula>NOT(ISERROR(SEARCH("Amber",Q24)))</formula>
    </cfRule>
    <cfRule type="containsText" dxfId="977" priority="19" operator="containsText" text="Green">
      <formula>NOT(ISERROR(SEARCH("Green",Q24)))</formula>
    </cfRule>
    <cfRule type="containsText" dxfId="976" priority="15" operator="containsText" text="N/A">
      <formula>NOT(ISERROR(SEARCH("N/A",Q24)))</formula>
    </cfRule>
  </conditionalFormatting>
  <conditionalFormatting sqref="AA8:AA12 AA16:AA17 AA21">
    <cfRule type="cellIs" dxfId="975" priority="30" operator="equal">
      <formula>1</formula>
    </cfRule>
    <cfRule type="cellIs" dxfId="974" priority="32" operator="lessThan">
      <formula>0.5</formula>
    </cfRule>
    <cfRule type="cellIs" dxfId="973" priority="31" operator="greaterThanOrEqual">
      <formula>0.5</formula>
    </cfRule>
  </conditionalFormatting>
  <conditionalFormatting sqref="AA24:AA26">
    <cfRule type="cellIs" dxfId="972" priority="18" operator="equal">
      <formula>1</formula>
    </cfRule>
    <cfRule type="cellIs" dxfId="971" priority="16" operator="greaterThanOrEqual">
      <formula>0.5</formula>
    </cfRule>
    <cfRule type="cellIs" dxfId="970" priority="17" operator="lessThan">
      <formula>0.5</formula>
    </cfRule>
  </conditionalFormatting>
  <conditionalFormatting sqref="AA28">
    <cfRule type="cellIs" dxfId="969" priority="14" operator="equal">
      <formula>1</formula>
    </cfRule>
    <cfRule type="cellIs" dxfId="968" priority="13" operator="lessThan">
      <formula>0.5</formula>
    </cfRule>
    <cfRule type="cellIs" dxfId="967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966" priority="11" operator="containsText" text="Red">
      <formula>NOT(ISERROR(SEARCH("Red",AB3)))</formula>
    </cfRule>
    <cfRule type="containsText" dxfId="965" priority="9" operator="containsText" text="Green">
      <formula>NOT(ISERROR(SEARCH("Green",AB3)))</formula>
    </cfRule>
    <cfRule type="containsText" dxfId="964" priority="10" operator="containsText" text="Amber">
      <formula>NOT(ISERROR(SEARCH("Amber",AB3)))</formula>
    </cfRule>
  </conditionalFormatting>
  <conditionalFormatting sqref="AB24:AB28">
    <cfRule type="containsBlanks" dxfId="963" priority="7">
      <formula>LEN(TRIM(AB24))=0</formula>
    </cfRule>
  </conditionalFormatting>
  <conditionalFormatting sqref="AC23">
    <cfRule type="containsText" dxfId="962" priority="1" operator="containsText" text="Green">
      <formula>NOT(ISERROR(SEARCH("Green",AC23)))</formula>
    </cfRule>
    <cfRule type="containsText" dxfId="961" priority="3" operator="containsText" text="Red">
      <formula>NOT(ISERROR(SEARCH("Red",AC23)))</formula>
    </cfRule>
    <cfRule type="containsText" dxfId="960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B4:K4 Q4:Z4" xr:uid="{8799F2FC-FBFE-4F45-8D9A-48F0332DBD55}">
      <formula1>"16+, U16"</formula1>
    </dataValidation>
    <dataValidation type="list" allowBlank="1" showInputMessage="1" showErrorMessage="1" sqref="B5:K5 Q5:Z5" xr:uid="{E3BB3DBE-82A9-4202-BD49-D300EBAB8413}">
      <formula1>"Yes, No"</formula1>
    </dataValidation>
    <dataValidation type="list" allowBlank="1" showInputMessage="1" showErrorMessage="1" sqref="Q21:Z22 B16:K17 B21:K22 Q8:Z12 Q16:Z17 B8:K12" xr:uid="{B0817980-3303-4BD5-9D99-980D0712D0EC}">
      <formula1>"Yes, No, N/A"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DE18-4199-4B37-B34B-E2561538A294}">
  <dimension ref="A1:AC29"/>
  <sheetViews>
    <sheetView zoomScale="90" zoomScaleNormal="90" workbookViewId="0">
      <selection activeCell="B8" sqref="B8"/>
    </sheetView>
  </sheetViews>
  <sheetFormatPr defaultRowHeight="14.6" x14ac:dyDescent="0.4"/>
  <cols>
    <col min="1" max="1" width="43.84375" customWidth="1"/>
    <col min="2" max="11" width="9.53515625" customWidth="1"/>
    <col min="12" max="12" width="11.84375" customWidth="1"/>
    <col min="14" max="14" width="14.3828125" customWidth="1"/>
    <col min="16" max="16" width="32.53515625" customWidth="1"/>
    <col min="28" max="28" width="13.69140625" customWidth="1"/>
  </cols>
  <sheetData>
    <row r="1" spans="1:29" ht="18.45" x14ac:dyDescent="0.5">
      <c r="A1" s="16" t="s">
        <v>76</v>
      </c>
      <c r="P1" s="16" t="s">
        <v>80</v>
      </c>
      <c r="Q1" s="17"/>
    </row>
    <row r="2" spans="1:29" ht="18.45" x14ac:dyDescent="0.5">
      <c r="A2" s="31"/>
      <c r="P2" s="31"/>
    </row>
    <row r="3" spans="1:29" s="19" customFormat="1" ht="15.9" x14ac:dyDescent="0.4">
      <c r="A3" s="39" t="s">
        <v>87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87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9" x14ac:dyDescent="0.4">
      <c r="A4" s="40" t="s">
        <v>83</v>
      </c>
      <c r="B4" s="72"/>
      <c r="C4" s="72"/>
      <c r="D4" s="72"/>
      <c r="E4" s="72"/>
      <c r="F4" s="72"/>
      <c r="G4" s="72"/>
      <c r="H4" s="72"/>
      <c r="I4" s="72"/>
      <c r="J4" s="72"/>
      <c r="K4" s="72"/>
      <c r="P4" s="40" t="s">
        <v>83</v>
      </c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9" s="19" customFormat="1" ht="15.9" x14ac:dyDescent="0.4">
      <c r="A5" s="40" t="s">
        <v>84</v>
      </c>
      <c r="B5" s="72"/>
      <c r="C5" s="72"/>
      <c r="D5" s="72"/>
      <c r="E5" s="72"/>
      <c r="F5" s="72"/>
      <c r="G5" s="72"/>
      <c r="H5" s="72"/>
      <c r="I5" s="72"/>
      <c r="J5" s="72"/>
      <c r="K5" s="72"/>
      <c r="P5" s="40" t="s">
        <v>84</v>
      </c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9" ht="15" thickBot="1" x14ac:dyDescent="0.45">
      <c r="A6" s="1" t="s">
        <v>53</v>
      </c>
      <c r="L6" s="19"/>
      <c r="M6" s="19"/>
      <c r="N6" s="19"/>
      <c r="O6" s="18"/>
      <c r="P6" s="1" t="s">
        <v>53</v>
      </c>
      <c r="AA6" s="19"/>
      <c r="AB6" s="19"/>
      <c r="AC6" s="19"/>
    </row>
    <row r="7" spans="1:29" s="19" customFormat="1" ht="37.75" thickBot="1" x14ac:dyDescent="0.45">
      <c r="A7" s="28" t="s">
        <v>55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85</v>
      </c>
      <c r="M7" s="30" t="s">
        <v>86</v>
      </c>
      <c r="N7" s="30" t="s">
        <v>71</v>
      </c>
      <c r="P7" s="28" t="s">
        <v>55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85</v>
      </c>
      <c r="AB7" s="30" t="s">
        <v>86</v>
      </c>
      <c r="AC7" s="30" t="s">
        <v>71</v>
      </c>
    </row>
    <row r="8" spans="1:29" ht="33" customHeight="1" thickBot="1" x14ac:dyDescent="0.45">
      <c r="A8" s="33" t="s">
        <v>56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32" t="str">
        <f>IFERROR(COUNTIFS(B8:K8,"Yes",B$4:K$4,"16+")/((COUNTIFS(B8:K8,"Yes",B$4:K$4,"16+")+COUNTIFS(B8:K8,"No",B$4:K$4,"16+"))),"")</f>
        <v/>
      </c>
      <c r="M8" s="32" t="str">
        <f>IF(COUNTIF(B8:K8,"")&gt;0,"",IF(L8=1,"Green",IF(L8&gt;=0.5,"Amber","Red")))</f>
        <v/>
      </c>
      <c r="N8" s="75"/>
      <c r="P8" s="33" t="s">
        <v>56</v>
      </c>
      <c r="Q8" s="73"/>
      <c r="R8" s="73"/>
      <c r="S8" s="74"/>
      <c r="T8" s="74"/>
      <c r="U8" s="74"/>
      <c r="V8" s="74"/>
      <c r="W8" s="74"/>
      <c r="X8" s="74"/>
      <c r="Y8" s="74"/>
      <c r="Z8" s="74"/>
      <c r="AA8" s="32" t="str">
        <f>IFERROR(COUNTIFS(Q8:Z8,"Yes",Q$4:Z$4,"16+")/((COUNTIFS(Q8:Z8,"Yes",Q$4:Z$4,"16+")+COUNTIFS(Q8:Z8,"No",Q$4:Z$4,"16+"))),"")</f>
        <v/>
      </c>
      <c r="AB8" s="32" t="str">
        <f>IF(COUNTIF(Q8:Z8,"")&gt;0,"",IF(AA8=1,"Green",IF(AA8&gt;=0.5,"Amber","Red")))</f>
        <v/>
      </c>
      <c r="AC8" s="75"/>
    </row>
    <row r="9" spans="1:29" ht="35.5" customHeight="1" thickBot="1" x14ac:dyDescent="0.45">
      <c r="A9" s="33" t="s">
        <v>57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32" t="str">
        <f>IFERROR(COUNTIFS(B9:K9,"Yes",B$4:K$4,"16+")/((COUNTIFS(B9:K9,"Yes",B$4:K$4,"16+")+COUNTIFS(B9:K9,"No",B$4:K$4,"16+"))),"")</f>
        <v/>
      </c>
      <c r="M9" s="32" t="str">
        <f t="shared" ref="M9:M12" si="0">IF(COUNTIF(B9:K9,"")&gt;0,"",IF(L9=1,"Green",IF(L9&gt;=0.5,"Amber","Red")))</f>
        <v/>
      </c>
      <c r="N9" s="75"/>
      <c r="P9" s="33" t="s">
        <v>57</v>
      </c>
      <c r="Q9" s="73"/>
      <c r="R9" s="73"/>
      <c r="S9" s="74"/>
      <c r="T9" s="74"/>
      <c r="U9" s="74"/>
      <c r="V9" s="74"/>
      <c r="W9" s="74"/>
      <c r="X9" s="74"/>
      <c r="Y9" s="74"/>
      <c r="Z9" s="74"/>
      <c r="AA9" s="32" t="str">
        <f>IFERROR(COUNTIFS(Q9:Z9,"Yes",Q$4:Z$4,"16+")/((COUNTIFS(Q9:Z9,"Yes",Q$4:Z$4,"16+")+COUNTIFS(Q9:Z9,"No",Q$4:Z$4,"16+"))),"")</f>
        <v/>
      </c>
      <c r="AB9" s="32" t="str">
        <f t="shared" ref="AB9:AB12" si="1">IF(COUNTIF(Q9:Z9,"")&gt;0,"",IF(AA9=1,"Green",IF(AA9&gt;=0.5,"Amber","Red")))</f>
        <v/>
      </c>
      <c r="AC9" s="75"/>
    </row>
    <row r="10" spans="1:29" ht="35.5" customHeight="1" thickBot="1" x14ac:dyDescent="0.45">
      <c r="A10" s="33" t="s">
        <v>58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32" t="str">
        <f>IFERROR(COUNTIFS(B10:K10,"Yes",B$4:K$4,"16+")/((COUNTIFS(B10:K10,"Yes",B$4:K$4,"16+")+COUNTIFS(B10:K10,"No",B$4:K$4,"16+"))),"")</f>
        <v/>
      </c>
      <c r="M10" s="32" t="str">
        <f t="shared" si="0"/>
        <v/>
      </c>
      <c r="N10" s="75"/>
      <c r="P10" s="33" t="s">
        <v>58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32" t="str">
        <f>IFERROR(COUNTIFS(Q10:Z10,"Yes",Q$4:Z$4,"16+")/((COUNTIFS(Q10:Z10,"Yes",Q$4:Z$4,"16+")+COUNTIFS(Q10:Z10,"No",Q$4:Z$4,"16+"))),"")</f>
        <v/>
      </c>
      <c r="AB10" s="32" t="str">
        <f t="shared" si="1"/>
        <v/>
      </c>
      <c r="AC10" s="75"/>
    </row>
    <row r="11" spans="1:29" ht="32.5" customHeight="1" thickBot="1" x14ac:dyDescent="0.45">
      <c r="A11" s="33" t="s">
        <v>59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32" t="str">
        <f>IFERROR(COUNTIFS(B11:K11,"Yes",B$4:K$4,"16+")/((COUNTIFS(B11:K11,"Yes",B$4:K$4,"16+")+COUNTIFS(B11:K11,"No",B$4:K$4,"16+"))),"")</f>
        <v/>
      </c>
      <c r="M11" s="32" t="str">
        <f t="shared" si="0"/>
        <v/>
      </c>
      <c r="N11" s="75"/>
      <c r="P11" s="33" t="s">
        <v>59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32" t="str">
        <f>IFERROR(COUNTIFS(Q11:Z11,"Yes",Q$4:Z$4,"16+")/((COUNTIFS(Q11:Z11,"Yes",Q$4:Z$4,"16+")+COUNTIFS(Q11:Z11,"No",Q$4:Z$4,"16+"))),"")</f>
        <v/>
      </c>
      <c r="AB11" s="32" t="str">
        <f t="shared" si="1"/>
        <v/>
      </c>
      <c r="AC11" s="75"/>
    </row>
    <row r="12" spans="1:29" ht="32.5" customHeight="1" thickBot="1" x14ac:dyDescent="0.45">
      <c r="A12" s="33" t="s">
        <v>60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32" t="str">
        <f>IFERROR(COUNTIFS(B12:K12,"Yes",B$4:K$4,"16+")/((COUNTIFS(B12:K12,"Yes",B$4:K$4,"16+")+COUNTIFS(B12:K12,"No",B$4:K$4,"16+"))),"")</f>
        <v/>
      </c>
      <c r="M12" s="32" t="str">
        <f t="shared" si="0"/>
        <v/>
      </c>
      <c r="N12" s="75"/>
      <c r="P12" s="33" t="s">
        <v>60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32" t="str">
        <f>IFERROR(COUNTIFS(Q12:Z12,"Yes",Q$4:Z$4,"16+")/((COUNTIFS(Q12:Z12,"Yes",Q$4:Z$4,"16+")+COUNTIFS(Q12:Z12,"No",Q$4:Z$4,"16+"))),"")</f>
        <v/>
      </c>
      <c r="AB12" s="32" t="str">
        <f t="shared" si="1"/>
        <v/>
      </c>
      <c r="AC12" s="75"/>
    </row>
    <row r="13" spans="1:29" x14ac:dyDescent="0.4">
      <c r="A13" s="7"/>
      <c r="B13" s="2"/>
      <c r="C13" s="2"/>
      <c r="P13" s="7"/>
      <c r="Q13" s="2"/>
      <c r="R13" s="2"/>
    </row>
    <row r="14" spans="1:29" ht="28.75" thickBot="1" x14ac:dyDescent="0.45">
      <c r="A14" s="35" t="s">
        <v>61</v>
      </c>
      <c r="L14" s="19"/>
      <c r="M14" s="19"/>
      <c r="N14" s="19"/>
      <c r="P14" s="35" t="s">
        <v>61</v>
      </c>
      <c r="AA14" s="19"/>
      <c r="AB14" s="19"/>
      <c r="AC14" s="19"/>
    </row>
    <row r="15" spans="1:29" s="19" customFormat="1" ht="37.75" thickBot="1" x14ac:dyDescent="0.45">
      <c r="A15" s="36" t="s">
        <v>55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85</v>
      </c>
      <c r="M15" s="30" t="s">
        <v>86</v>
      </c>
      <c r="N15" s="30" t="s">
        <v>71</v>
      </c>
      <c r="P15" s="36" t="s">
        <v>55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85</v>
      </c>
      <c r="AB15" s="30" t="s">
        <v>86</v>
      </c>
      <c r="AC15" s="30" t="s">
        <v>71</v>
      </c>
    </row>
    <row r="16" spans="1:29" ht="48" customHeight="1" thickBot="1" x14ac:dyDescent="0.45">
      <c r="A16" s="3" t="s">
        <v>62</v>
      </c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32" t="str">
        <f>IFERROR(COUNTIFS(B9:K9,"Yes",B$4:K$4,"16+",B$5:K$5,"No")/((COUNTIFS(B9:K9,"Yes",B$4:K$4,"16+",B$5:K$5,"No")+COUNTIFS(B9:K9,"No",B$4:K$4,"16+",B$5:K$5,"No"))),"")</f>
        <v/>
      </c>
      <c r="M16" s="32" t="str">
        <f t="shared" ref="M16:M17" si="2">IF(COUNTIF(B16:K16,"")&gt;0,"",IF(L16=1,"Green",IF(L16&gt;=0.5,"Amber","Red")))</f>
        <v/>
      </c>
      <c r="N16" s="75"/>
      <c r="P16" s="3" t="s">
        <v>62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32" t="str">
        <f>IFERROR(COUNTIFS(Q9:Z9,"Yes",Q$4:Z$4,"16+",Q$5:Z$5,"No")/((COUNTIFS(Q9:Z9,"Yes",Q$4:Z$4,"16+",Q$5:Z$5,"No")+COUNTIFS(Q9:Z9,"No",Q$4:Z$4,"16+",Q$5:Z$5,"No"))),"")</f>
        <v/>
      </c>
      <c r="AB16" s="32" t="str">
        <f t="shared" ref="AB16:AB17" si="3">IF(COUNTIF(Q16:Z16,"")&gt;0,"",IF(AA16=1,"Green",IF(AA16&gt;=0.5,"Amber","Red")))</f>
        <v/>
      </c>
      <c r="AC16" s="75"/>
    </row>
    <row r="17" spans="1:29" ht="36.65" customHeight="1" thickBot="1" x14ac:dyDescent="0.45">
      <c r="A17" s="3" t="s">
        <v>63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32" t="str">
        <f>IFERROR(COUNTIFS(B10:K10,"Yes",B$4:K$4,"16+",B$5:K$5,"No")/((COUNTIFS(B10:K10,"Yes",B$4:K$4,"16+",B$5:K$5,"No")+COUNTIFS(B10:K10,"No",B$4:K$4,"16+",B$5:K$5,"No"))),"")</f>
        <v/>
      </c>
      <c r="M17" s="32" t="str">
        <f t="shared" si="2"/>
        <v/>
      </c>
      <c r="N17" s="75"/>
      <c r="P17" s="3" t="s">
        <v>63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32" t="str">
        <f>IFERROR(COUNTIFS(Q10:Z10,"Yes",Q$4:Z$4,"16+",Q$5:Z$5,"No")/((COUNTIFS(Q10:Z10,"Yes",Q$4:Z$4,"16+",Q$5:Z$5,"No")+COUNTIFS(Q10:Z10,"No",Q$4:Z$4,"16+",Q$5:Z$5,"No"))),"")</f>
        <v/>
      </c>
      <c r="AB17" s="32" t="str">
        <f t="shared" si="3"/>
        <v/>
      </c>
      <c r="AC17" s="75"/>
    </row>
    <row r="18" spans="1:29" x14ac:dyDescent="0.4">
      <c r="A18" s="7"/>
      <c r="B18" s="2"/>
      <c r="C18" s="2"/>
      <c r="P18" s="7"/>
      <c r="Q18" s="2"/>
      <c r="R18" s="2"/>
    </row>
    <row r="19" spans="1:29" ht="15" thickBot="1" x14ac:dyDescent="0.45">
      <c r="A19" s="1" t="s">
        <v>64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64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7.75" thickBot="1" x14ac:dyDescent="0.45">
      <c r="A20" s="28" t="s">
        <v>55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85</v>
      </c>
      <c r="M20" s="30" t="s">
        <v>86</v>
      </c>
      <c r="N20" s="30" t="s">
        <v>71</v>
      </c>
      <c r="P20" s="28" t="s">
        <v>55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85</v>
      </c>
      <c r="AB20" s="30" t="s">
        <v>86</v>
      </c>
      <c r="AC20" s="30" t="s">
        <v>71</v>
      </c>
    </row>
    <row r="21" spans="1:29" ht="30" customHeight="1" thickBot="1" x14ac:dyDescent="0.45">
      <c r="A21" s="3" t="s">
        <v>65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32" t="str">
        <f>IFERROR(COUNTIFS(B21:K21,"Yes",B$4:K$4,"U16")/((COUNTIFS(B21:K21,"Yes",B$4:K$4,"U16")+COUNTIFS(B21:K21,"No",B$4:K$4,"U16"))),"")</f>
        <v/>
      </c>
      <c r="M21" s="32" t="str">
        <f t="shared" ref="M21" si="4">IF(COUNTIF(B21:K21,"")&gt;0,"",IF(L21=1,"Green",IF(L21&gt;=0.5,"Amber","Red")))</f>
        <v/>
      </c>
      <c r="N21" s="75"/>
      <c r="P21" s="3" t="s">
        <v>65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32" t="str">
        <f>IFERROR(COUNTIFS(Q21:Z21,"Yes",Q$4:Z$4,"U16")/((COUNTIFS(Q21:Z21,"Yes",Q$4:Z$4,"U16")+COUNTIFS(Q21:Z21,"No",Q$4:Z$4,"U16"))),"")</f>
        <v/>
      </c>
      <c r="AB21" s="32" t="str">
        <f t="shared" ref="AB21" si="5">IF(COUNTIF(Q21:Z21,"")&gt;0,"",IF(AA21=1,"Green",IF(AA21&gt;=0.5,"Amber","Red")))</f>
        <v/>
      </c>
      <c r="AC21" s="75"/>
    </row>
    <row r="22" spans="1:29" ht="30" customHeight="1" thickBot="1" x14ac:dyDescent="0.45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0" customHeight="1" thickBot="1" x14ac:dyDescent="0.45">
      <c r="A23" s="28" t="s">
        <v>89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85</v>
      </c>
      <c r="M23" s="30" t="s">
        <v>86</v>
      </c>
      <c r="N23" s="59" t="s">
        <v>72</v>
      </c>
      <c r="P23" s="28" t="s">
        <v>89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85</v>
      </c>
      <c r="AB23" s="30" t="s">
        <v>86</v>
      </c>
      <c r="AC23" s="30" t="s">
        <v>72</v>
      </c>
    </row>
    <row r="24" spans="1:29" x14ac:dyDescent="0.4">
      <c r="A24" s="1" t="s">
        <v>53</v>
      </c>
      <c r="B24" s="34" t="str">
        <f>IF(COUNTIF(B8:B12,"")&gt;0,"",IF(B4="U16","N/A",IF(COUNTIF(B8:B12,"Yes")=5,"Green",IF(COUNTIF(B8:B12,"Yes")&gt;2,"Amber","Red"))))</f>
        <v/>
      </c>
      <c r="C24" s="34" t="str">
        <f t="shared" ref="C24:K24" si="6">IF(COUNTIF(C8:C12,"")&gt;0,"",IF(C4="U16","N/A",IF(COUNTIF(C8:C12,"Yes")=5,"Green",IF(COUNTIF(C8:C12,"Yes")&gt;2,"Amber","Red"))))</f>
        <v/>
      </c>
      <c r="D24" s="34" t="str">
        <f t="shared" si="6"/>
        <v/>
      </c>
      <c r="E24" s="34" t="str">
        <f t="shared" si="6"/>
        <v/>
      </c>
      <c r="F24" s="34" t="str">
        <f t="shared" si="6"/>
        <v/>
      </c>
      <c r="G24" s="34" t="str">
        <f t="shared" si="6"/>
        <v/>
      </c>
      <c r="H24" s="34" t="str">
        <f t="shared" si="6"/>
        <v/>
      </c>
      <c r="I24" s="34" t="str">
        <f t="shared" si="6"/>
        <v/>
      </c>
      <c r="J24" s="34" t="str">
        <f t="shared" si="6"/>
        <v/>
      </c>
      <c r="K24" s="34" t="str">
        <f t="shared" si="6"/>
        <v/>
      </c>
      <c r="L24" s="32" t="str">
        <f>IFERROR(COUNTIF(B24:J24,"Green")/(COUNTIF(B24:K24,"Red")+COUNTIF(B24:K24,"Amber")+COUNTIF(B24:K24,"Green")),"")</f>
        <v/>
      </c>
      <c r="M24" s="32" t="str">
        <f>IF(L24="","",IF(L24=1,"Green",IF(L24&gt;=0.5,"Amber","Red")))</f>
        <v/>
      </c>
      <c r="N24" s="75"/>
      <c r="P24" s="1" t="s">
        <v>53</v>
      </c>
      <c r="Q24" s="34" t="str">
        <f>IF(COUNTIF(Q8:Q12,"")&gt;0,"",IF(Q4="U16","N/A",IF(COUNTIF(Q8:Q12,"Yes")=5,"Green",IF(COUNTIF(Q8:Q12,"Yes")&gt;2,"Amber","Red"))))</f>
        <v/>
      </c>
      <c r="R24" s="34" t="str">
        <f t="shared" ref="R24:Z24" si="7">IF(COUNTIF(R8:R12,"")&gt;0,"",IF(R4="U16","N/A",IF(COUNTIF(R8:R12,"Yes")=5,"Green",IF(COUNTIF(R8:R12,"Yes")&gt;2,"Amber","Red"))))</f>
        <v/>
      </c>
      <c r="S24" s="34" t="str">
        <f t="shared" si="7"/>
        <v/>
      </c>
      <c r="T24" s="34" t="str">
        <f t="shared" si="7"/>
        <v/>
      </c>
      <c r="U24" s="34" t="str">
        <f t="shared" si="7"/>
        <v/>
      </c>
      <c r="V24" s="34" t="str">
        <f t="shared" si="7"/>
        <v/>
      </c>
      <c r="W24" s="34" t="str">
        <f t="shared" si="7"/>
        <v/>
      </c>
      <c r="X24" s="34" t="str">
        <f t="shared" si="7"/>
        <v/>
      </c>
      <c r="Y24" s="34" t="str">
        <f t="shared" si="7"/>
        <v/>
      </c>
      <c r="Z24" s="34" t="str">
        <f t="shared" si="7"/>
        <v/>
      </c>
      <c r="AA24" s="32" t="str">
        <f>IFERROR(COUNTIF(Q24:Y24,"Green")/(COUNTIF(Q24:Z24,"Red")+COUNTIF(Q24:Z24,"Amber")+COUNTIF(Q24:Z24,"Green")),"")</f>
        <v/>
      </c>
      <c r="AB24" s="32" t="str">
        <f>IF(AA24="","",IF(AA24=1,"Green",IF(AA24&gt;=0.5,"Amber","Red")))</f>
        <v/>
      </c>
      <c r="AC24" s="75"/>
    </row>
    <row r="25" spans="1:29" ht="28.3" x14ac:dyDescent="0.4">
      <c r="A25" s="35" t="s">
        <v>61</v>
      </c>
      <c r="B25" s="34" t="str">
        <f>IF(COUNTIF(B16:B17,"")&gt;0,"",IF(B4="U16","N/A",IF(B5="Yes","N/A",IF(COUNTIF(B16:B17,"Yes")=2,"Green",IF(COUNTIF(B16:B17,"Yes")=1,"Amber","Red")))))</f>
        <v/>
      </c>
      <c r="C25" s="34" t="str">
        <f t="shared" ref="C25:K25" si="8">IF(COUNTIF(C16:C17,"")&gt;0,"",IF(C4="U16","N/A",IF(C5="Yes","N/A",IF(COUNTIF(C16:C17,"Yes")=2,"Green",IF(COUNTIF(C16:C17,"Yes")=1,"Amber","Red")))))</f>
        <v/>
      </c>
      <c r="D25" s="34" t="str">
        <f t="shared" si="8"/>
        <v/>
      </c>
      <c r="E25" s="34" t="str">
        <f t="shared" si="8"/>
        <v/>
      </c>
      <c r="F25" s="34" t="str">
        <f t="shared" si="8"/>
        <v/>
      </c>
      <c r="G25" s="34" t="str">
        <f t="shared" si="8"/>
        <v/>
      </c>
      <c r="H25" s="34" t="str">
        <f t="shared" si="8"/>
        <v/>
      </c>
      <c r="I25" s="34" t="str">
        <f t="shared" si="8"/>
        <v/>
      </c>
      <c r="J25" s="34" t="str">
        <f t="shared" si="8"/>
        <v/>
      </c>
      <c r="K25" s="34" t="str">
        <f t="shared" si="8"/>
        <v/>
      </c>
      <c r="L25" s="32" t="str">
        <f>IFERROR(COUNTIF(B25:J25,"Green")/(COUNTIF(B25:K25,"Red")+COUNTIF(B25:K25,"Amber")+COUNTIF(B25:K25,"Green")),"")</f>
        <v/>
      </c>
      <c r="M25" s="32" t="str">
        <f t="shared" ref="M25:M28" si="9">IF(L25="","",IF(L25=1,"Green",IF(L25&gt;=0.5,"Amber","Red")))</f>
        <v/>
      </c>
      <c r="N25" s="75"/>
      <c r="P25" s="35" t="s">
        <v>61</v>
      </c>
      <c r="Q25" s="34" t="str">
        <f>IF(COUNTIF(Q16:Q17,"")&gt;0,"",IF(Q4="U16","N/A",IF(Q5="Yes","N/A",IF(COUNTIF(Q16:Q17,"Yes")=2,"Green",IF(COUNTIF(Q16:Q17,"Yes")=1,"Amber","Red")))))</f>
        <v/>
      </c>
      <c r="R25" s="34" t="str">
        <f t="shared" ref="R25:Z25" si="10">IF(COUNTIF(R16:R17,"")&gt;0,"",IF(R4="U16","N/A",IF(R5="Yes","N/A",IF(COUNTIF(R16:R17,"Yes")=2,"Green",IF(COUNTIF(R16:R17,"Yes")=1,"Amber","Red")))))</f>
        <v/>
      </c>
      <c r="S25" s="34" t="str">
        <f t="shared" si="10"/>
        <v/>
      </c>
      <c r="T25" s="34" t="str">
        <f t="shared" si="10"/>
        <v/>
      </c>
      <c r="U25" s="34" t="str">
        <f t="shared" si="10"/>
        <v/>
      </c>
      <c r="V25" s="34" t="str">
        <f t="shared" si="10"/>
        <v/>
      </c>
      <c r="W25" s="34" t="str">
        <f t="shared" si="10"/>
        <v/>
      </c>
      <c r="X25" s="34" t="str">
        <f t="shared" si="10"/>
        <v/>
      </c>
      <c r="Y25" s="34" t="str">
        <f t="shared" si="10"/>
        <v/>
      </c>
      <c r="Z25" s="34" t="str">
        <f t="shared" si="10"/>
        <v/>
      </c>
      <c r="AA25" s="32" t="str">
        <f>IFERROR(COUNTIF(Q25:Y25,"Green")/(COUNTIF(Q25:Z25,"Red")+COUNTIF(Q25:Z25,"Amber")+COUNTIF(Q25:Z25,"Green")),"")</f>
        <v/>
      </c>
      <c r="AB25" s="32" t="str">
        <f t="shared" ref="AB25:AB28" si="11">IF(AA25="","",IF(AA25=1,"Green",IF(AA25&gt;=0.5,"Amber","Red")))</f>
        <v/>
      </c>
      <c r="AC25" s="75"/>
    </row>
    <row r="26" spans="1:29" x14ac:dyDescent="0.4">
      <c r="A26" s="1" t="s">
        <v>64</v>
      </c>
      <c r="B26" s="34" t="str">
        <f>IF(B21="","",IF(B4="16+","N/A",IF(B21="Yes","Green","Red")))</f>
        <v/>
      </c>
      <c r="C26" s="34" t="str">
        <f t="shared" ref="C26:K26" si="12">IF(C21="","",IF(C4="16+","N/A",IF(C21="Yes","Green","Red")))</f>
        <v/>
      </c>
      <c r="D26" s="34" t="str">
        <f t="shared" si="12"/>
        <v/>
      </c>
      <c r="E26" s="34" t="str">
        <f t="shared" si="12"/>
        <v/>
      </c>
      <c r="F26" s="34" t="str">
        <f t="shared" si="12"/>
        <v/>
      </c>
      <c r="G26" s="34" t="str">
        <f t="shared" si="12"/>
        <v/>
      </c>
      <c r="H26" s="34" t="str">
        <f t="shared" si="12"/>
        <v/>
      </c>
      <c r="I26" s="34" t="str">
        <f t="shared" si="12"/>
        <v/>
      </c>
      <c r="J26" s="34" t="str">
        <f t="shared" si="12"/>
        <v/>
      </c>
      <c r="K26" s="34" t="str">
        <f t="shared" si="12"/>
        <v/>
      </c>
      <c r="L26" s="32" t="str">
        <f>IFERROR(COUNTIF(B26:J26,"Green")/(COUNTIF(B26:K26,"Red")+COUNTIF(B26:K26,"Amber")+COUNTIF(B26:K26,"Green")),"")</f>
        <v/>
      </c>
      <c r="M26" s="32" t="str">
        <f t="shared" si="9"/>
        <v/>
      </c>
      <c r="N26" s="75"/>
      <c r="P26" s="1" t="s">
        <v>64</v>
      </c>
      <c r="Q26" s="34" t="str">
        <f>IF(Q21="","",IF(Q4="16+","N/A",IF(Q21="Yes","Green","Red")))</f>
        <v/>
      </c>
      <c r="R26" s="34" t="str">
        <f t="shared" ref="R26:Z26" si="13">IF(R21="","",IF(R4="16+","N/A",IF(R21="Yes","Green","Red")))</f>
        <v/>
      </c>
      <c r="S26" s="34" t="str">
        <f t="shared" si="13"/>
        <v/>
      </c>
      <c r="T26" s="34" t="str">
        <f t="shared" si="13"/>
        <v/>
      </c>
      <c r="U26" s="34" t="str">
        <f t="shared" si="13"/>
        <v/>
      </c>
      <c r="V26" s="34" t="str">
        <f t="shared" si="13"/>
        <v/>
      </c>
      <c r="W26" s="34" t="str">
        <f t="shared" si="13"/>
        <v/>
      </c>
      <c r="X26" s="34" t="str">
        <f t="shared" si="13"/>
        <v/>
      </c>
      <c r="Y26" s="34" t="str">
        <f t="shared" si="13"/>
        <v/>
      </c>
      <c r="Z26" s="34" t="str">
        <f t="shared" si="13"/>
        <v/>
      </c>
      <c r="AA26" s="32" t="str">
        <f>IFERROR(COUNTIF(Q26:Y26,"Green")/(COUNTIF(Q26:Z26,"Red")+COUNTIF(Q26:Z26,"Amber")+COUNTIF(Q26:Z26,"Green")),"")</f>
        <v/>
      </c>
      <c r="AB26" s="32" t="str">
        <f t="shared" si="11"/>
        <v/>
      </c>
      <c r="AC26" s="75"/>
    </row>
    <row r="27" spans="1:29" x14ac:dyDescent="0.4">
      <c r="C27" s="21"/>
      <c r="D27" s="21"/>
      <c r="E27" s="21"/>
      <c r="R27" s="21"/>
      <c r="S27" s="21"/>
      <c r="T27" s="21"/>
    </row>
    <row r="28" spans="1:29" x14ac:dyDescent="0.4">
      <c r="C28" s="21"/>
      <c r="D28" s="21"/>
      <c r="E28" s="21"/>
      <c r="I28" s="80" t="s">
        <v>88</v>
      </c>
      <c r="J28" s="80"/>
      <c r="K28" s="80"/>
      <c r="L28" s="32" t="str">
        <f>IFERROR(COUNTIF(B24:K26,"Green")/(COUNTIF(B24:K26,"Red")+COUNTIF(B24:K26,"Amber")+COUNTIF(B24:K26,"Green")),"")</f>
        <v/>
      </c>
      <c r="M28" s="32" t="str">
        <f t="shared" si="9"/>
        <v/>
      </c>
      <c r="R28" s="21"/>
      <c r="S28" s="21"/>
      <c r="T28" s="21"/>
      <c r="X28" s="80" t="s">
        <v>88</v>
      </c>
      <c r="Y28" s="80"/>
      <c r="Z28" s="80"/>
      <c r="AA28" s="32" t="str">
        <f>IFERROR(COUNTIF(Q24:Z26,"Green")/(COUNTIF(Q24:Z26,"Red")+COUNTIF(Q24:Z26,"Amber")+COUNTIF(Q24:Z26,"Green")),"")</f>
        <v/>
      </c>
      <c r="AB28" s="32" t="str">
        <f t="shared" si="11"/>
        <v/>
      </c>
    </row>
    <row r="29" spans="1:29" x14ac:dyDescent="0.4">
      <c r="C29" s="21"/>
      <c r="D29" s="21"/>
      <c r="E29" s="21"/>
    </row>
  </sheetData>
  <sheetProtection algorithmName="SHA-512" hashValue="amgVi/5rGkAbrkJZ98mhKNqhHRFtskbb3IBv9ZMXmuHW5DFeUp2jtJ5E0pTk6KxvjEyJNQoEpwjm94cDpKgawA==" saltValue="ltpBh2Jwbp3LFFWAWKqbgg==" spinCount="100000" sheet="1" objects="1" scenarios="1" selectLockedCells="1"/>
  <mergeCells count="2">
    <mergeCell ref="I28:K28"/>
    <mergeCell ref="X28:Z28"/>
  </mergeCells>
  <conditionalFormatting sqref="B1:B2 B4:K4">
    <cfRule type="containsText" dxfId="959" priority="66" operator="containsText" text="No">
      <formula>NOT(ISERROR(SEARCH("No",B1)))</formula>
    </cfRule>
  </conditionalFormatting>
  <conditionalFormatting sqref="B8:K12">
    <cfRule type="containsText" dxfId="958" priority="63" operator="containsText" text="N/A">
      <formula>NOT(ISERROR(SEARCH("N/A",B8)))</formula>
    </cfRule>
    <cfRule type="containsText" dxfId="957" priority="65" operator="containsText" text="Yes">
      <formula>NOT(ISERROR(SEARCH("Yes",B8)))</formula>
    </cfRule>
    <cfRule type="containsText" dxfId="956" priority="64" operator="containsText" text="No">
      <formula>NOT(ISERROR(SEARCH("No",B8)))</formula>
    </cfRule>
  </conditionalFormatting>
  <conditionalFormatting sqref="B16:K17">
    <cfRule type="containsText" dxfId="955" priority="58" operator="containsText" text="No">
      <formula>NOT(ISERROR(SEARCH("No",B16)))</formula>
    </cfRule>
    <cfRule type="containsText" dxfId="954" priority="59" operator="containsText" text="Yes">
      <formula>NOT(ISERROR(SEARCH("Yes",B16)))</formula>
    </cfRule>
    <cfRule type="containsText" dxfId="953" priority="57" operator="containsText" text="N/A">
      <formula>NOT(ISERROR(SEARCH("N/A",B16)))</formula>
    </cfRule>
  </conditionalFormatting>
  <conditionalFormatting sqref="B21:K22 B24:K24">
    <cfRule type="containsText" dxfId="952" priority="56" operator="containsText" text="Yes">
      <formula>NOT(ISERROR(SEARCH("Yes",B21)))</formula>
    </cfRule>
    <cfRule type="containsText" dxfId="951" priority="55" operator="containsText" text="No">
      <formula>NOT(ISERROR(SEARCH("No",B21)))</formula>
    </cfRule>
  </conditionalFormatting>
  <conditionalFormatting sqref="B24:K24 B21:K22">
    <cfRule type="containsText" dxfId="950" priority="54" operator="containsText" text="N/A">
      <formula>NOT(ISERROR(SEARCH("N/A",B21)))</formula>
    </cfRule>
  </conditionalFormatting>
  <conditionalFormatting sqref="B24:K26">
    <cfRule type="beginsWith" dxfId="949" priority="53" operator="beginsWith" text="Yes">
      <formula>LEFT(B24,LEN("Yes"))="Yes"</formula>
    </cfRule>
    <cfRule type="beginsWith" dxfId="948" priority="52" operator="beginsWith" text="No">
      <formula>LEFT(B24,LEN("No"))="No"</formula>
    </cfRule>
    <cfRule type="containsText" dxfId="947" priority="51" operator="containsText" text="Red">
      <formula>NOT(ISERROR(SEARCH("Red",B24)))</formula>
    </cfRule>
    <cfRule type="containsText" dxfId="946" priority="45" operator="containsText" text="N/A">
      <formula>NOT(ISERROR(SEARCH("N/A",B24)))</formula>
    </cfRule>
    <cfRule type="containsText" dxfId="945" priority="49" operator="containsText" text="Green">
      <formula>NOT(ISERROR(SEARCH("Green",B24)))</formula>
    </cfRule>
    <cfRule type="containsText" dxfId="944" priority="50" operator="containsText" text="Amber">
      <formula>NOT(ISERROR(SEARCH("Amber",B24)))</formula>
    </cfRule>
  </conditionalFormatting>
  <conditionalFormatting sqref="L8:L12 L16:L17 L21">
    <cfRule type="cellIs" dxfId="943" priority="62" operator="lessThan">
      <formula>0.5</formula>
    </cfRule>
    <cfRule type="cellIs" dxfId="942" priority="61" operator="greaterThanOrEqual">
      <formula>0.5</formula>
    </cfRule>
    <cfRule type="cellIs" dxfId="941" priority="60" operator="equal">
      <formula>1</formula>
    </cfRule>
  </conditionalFormatting>
  <conditionalFormatting sqref="L24:L26">
    <cfRule type="cellIs" dxfId="940" priority="48" operator="equal">
      <formula>1</formula>
    </cfRule>
    <cfRule type="cellIs" dxfId="939" priority="47" operator="lessThan">
      <formula>0.5</formula>
    </cfRule>
    <cfRule type="cellIs" dxfId="938" priority="46" operator="greaterThanOrEqual">
      <formula>0.5</formula>
    </cfRule>
  </conditionalFormatting>
  <conditionalFormatting sqref="L28">
    <cfRule type="cellIs" dxfId="937" priority="44" operator="equal">
      <formula>1</formula>
    </cfRule>
    <cfRule type="cellIs" dxfId="936" priority="43" operator="lessThan">
      <formula>0.5</formula>
    </cfRule>
    <cfRule type="cellIs" dxfId="935" priority="42" operator="greaterThanOrEqual">
      <formula>0.5</formula>
    </cfRule>
  </conditionalFormatting>
  <conditionalFormatting sqref="L24:M28">
    <cfRule type="containsBlanks" priority="38">
      <formula>LEN(TRIM(L24))=0</formula>
    </cfRule>
  </conditionalFormatting>
  <conditionalFormatting sqref="M1:M1048576">
    <cfRule type="containsText" dxfId="934" priority="41" operator="containsText" text="Red">
      <formula>NOT(ISERROR(SEARCH("Red",M1)))</formula>
    </cfRule>
    <cfRule type="containsText" dxfId="933" priority="40" operator="containsText" text="Amber">
      <formula>NOT(ISERROR(SEARCH("Amber",M1)))</formula>
    </cfRule>
    <cfRule type="containsText" dxfId="932" priority="39" operator="containsText" text="Green">
      <formula>NOT(ISERROR(SEARCH("Green",M1)))</formula>
    </cfRule>
  </conditionalFormatting>
  <conditionalFormatting sqref="M24:M28">
    <cfRule type="containsBlanks" dxfId="931" priority="37">
      <formula>LEN(TRIM(M24))=0</formula>
    </cfRule>
  </conditionalFormatting>
  <conditionalFormatting sqref="N23">
    <cfRule type="containsText" dxfId="930" priority="4" operator="containsText" text="Green">
      <formula>NOT(ISERROR(SEARCH("Green",N23)))</formula>
    </cfRule>
    <cfRule type="containsText" dxfId="929" priority="5" operator="containsText" text="Amber">
      <formula>NOT(ISERROR(SEARCH("Amber",N23)))</formula>
    </cfRule>
    <cfRule type="containsText" dxfId="928" priority="6" operator="containsText" text="Red">
      <formula>NOT(ISERROR(SEARCH("Red",N23)))</formula>
    </cfRule>
  </conditionalFormatting>
  <conditionalFormatting sqref="Q4:Z4">
    <cfRule type="containsText" dxfId="927" priority="36" operator="containsText" text="No">
      <formula>NOT(ISERROR(SEARCH("No",Q4)))</formula>
    </cfRule>
  </conditionalFormatting>
  <conditionalFormatting sqref="Q8:Z12">
    <cfRule type="containsText" dxfId="926" priority="35" operator="containsText" text="Yes">
      <formula>NOT(ISERROR(SEARCH("Yes",Q8)))</formula>
    </cfRule>
    <cfRule type="containsText" dxfId="925" priority="33" operator="containsText" text="N/A">
      <formula>NOT(ISERROR(SEARCH("N/A",Q8)))</formula>
    </cfRule>
    <cfRule type="containsText" dxfId="924" priority="34" operator="containsText" text="No">
      <formula>NOT(ISERROR(SEARCH("No",Q8)))</formula>
    </cfRule>
  </conditionalFormatting>
  <conditionalFormatting sqref="Q16:Z17">
    <cfRule type="containsText" dxfId="923" priority="29" operator="containsText" text="Yes">
      <formula>NOT(ISERROR(SEARCH("Yes",Q16)))</formula>
    </cfRule>
    <cfRule type="containsText" dxfId="922" priority="28" operator="containsText" text="No">
      <formula>NOT(ISERROR(SEARCH("No",Q16)))</formula>
    </cfRule>
    <cfRule type="containsText" dxfId="921" priority="27" operator="containsText" text="N/A">
      <formula>NOT(ISERROR(SEARCH("N/A",Q16)))</formula>
    </cfRule>
  </conditionalFormatting>
  <conditionalFormatting sqref="Q21:Z22 Q24:Z24">
    <cfRule type="containsText" dxfId="920" priority="26" operator="containsText" text="Yes">
      <formula>NOT(ISERROR(SEARCH("Yes",Q21)))</formula>
    </cfRule>
    <cfRule type="containsText" dxfId="919" priority="25" operator="containsText" text="No">
      <formula>NOT(ISERROR(SEARCH("No",Q21)))</formula>
    </cfRule>
  </conditionalFormatting>
  <conditionalFormatting sqref="Q24:Z24 Q21:Z22">
    <cfRule type="containsText" dxfId="918" priority="24" operator="containsText" text="N/A">
      <formula>NOT(ISERROR(SEARCH("N/A",Q21)))</formula>
    </cfRule>
  </conditionalFormatting>
  <conditionalFormatting sqref="Q24:Z26">
    <cfRule type="beginsWith" dxfId="917" priority="23" operator="beginsWith" text="Yes">
      <formula>LEFT(Q24,LEN("Yes"))="Yes"</formula>
    </cfRule>
    <cfRule type="beginsWith" dxfId="916" priority="22" operator="beginsWith" text="No">
      <formula>LEFT(Q24,LEN("No"))="No"</formula>
    </cfRule>
    <cfRule type="containsText" dxfId="915" priority="21" operator="containsText" text="Red">
      <formula>NOT(ISERROR(SEARCH("Red",Q24)))</formula>
    </cfRule>
    <cfRule type="containsText" dxfId="914" priority="20" operator="containsText" text="Amber">
      <formula>NOT(ISERROR(SEARCH("Amber",Q24)))</formula>
    </cfRule>
    <cfRule type="containsText" dxfId="913" priority="19" operator="containsText" text="Green">
      <formula>NOT(ISERROR(SEARCH("Green",Q24)))</formula>
    </cfRule>
    <cfRule type="containsText" dxfId="912" priority="15" operator="containsText" text="N/A">
      <formula>NOT(ISERROR(SEARCH("N/A",Q24)))</formula>
    </cfRule>
  </conditionalFormatting>
  <conditionalFormatting sqref="AA8:AA12 AA16:AA17 AA21">
    <cfRule type="cellIs" dxfId="911" priority="30" operator="equal">
      <formula>1</formula>
    </cfRule>
    <cfRule type="cellIs" dxfId="910" priority="32" operator="lessThan">
      <formula>0.5</formula>
    </cfRule>
    <cfRule type="cellIs" dxfId="909" priority="31" operator="greaterThanOrEqual">
      <formula>0.5</formula>
    </cfRule>
  </conditionalFormatting>
  <conditionalFormatting sqref="AA24:AA26">
    <cfRule type="cellIs" dxfId="908" priority="18" operator="equal">
      <formula>1</formula>
    </cfRule>
    <cfRule type="cellIs" dxfId="907" priority="16" operator="greaterThanOrEqual">
      <formula>0.5</formula>
    </cfRule>
    <cfRule type="cellIs" dxfId="906" priority="17" operator="lessThan">
      <formula>0.5</formula>
    </cfRule>
  </conditionalFormatting>
  <conditionalFormatting sqref="AA28">
    <cfRule type="cellIs" dxfId="905" priority="14" operator="equal">
      <formula>1</formula>
    </cfRule>
    <cfRule type="cellIs" dxfId="904" priority="13" operator="lessThan">
      <formula>0.5</formula>
    </cfRule>
    <cfRule type="cellIs" dxfId="903" priority="12" operator="greaterThanOrEqual">
      <formula>0.5</formula>
    </cfRule>
  </conditionalFormatting>
  <conditionalFormatting sqref="AA24:AB28">
    <cfRule type="containsBlanks" priority="8">
      <formula>LEN(TRIM(AA24))=0</formula>
    </cfRule>
  </conditionalFormatting>
  <conditionalFormatting sqref="AB3:AB28">
    <cfRule type="containsText" dxfId="902" priority="11" operator="containsText" text="Red">
      <formula>NOT(ISERROR(SEARCH("Red",AB3)))</formula>
    </cfRule>
    <cfRule type="containsText" dxfId="901" priority="9" operator="containsText" text="Green">
      <formula>NOT(ISERROR(SEARCH("Green",AB3)))</formula>
    </cfRule>
    <cfRule type="containsText" dxfId="900" priority="10" operator="containsText" text="Amber">
      <formula>NOT(ISERROR(SEARCH("Amber",AB3)))</formula>
    </cfRule>
  </conditionalFormatting>
  <conditionalFormatting sqref="AB24:AB28">
    <cfRule type="containsBlanks" dxfId="899" priority="7">
      <formula>LEN(TRIM(AB24))=0</formula>
    </cfRule>
  </conditionalFormatting>
  <conditionalFormatting sqref="AC23">
    <cfRule type="containsText" dxfId="898" priority="1" operator="containsText" text="Green">
      <formula>NOT(ISERROR(SEARCH("Green",AC23)))</formula>
    </cfRule>
    <cfRule type="containsText" dxfId="897" priority="3" operator="containsText" text="Red">
      <formula>NOT(ISERROR(SEARCH("Red",AC23)))</formula>
    </cfRule>
    <cfRule type="containsText" dxfId="896" priority="2" operator="containsText" text="Amber">
      <formula>NOT(ISERROR(SEARCH("Amber",AC23)))</formula>
    </cfRule>
  </conditionalFormatting>
  <dataValidations count="3">
    <dataValidation type="list" allowBlank="1" showInputMessage="1" showErrorMessage="1" sqref="Q21:Z22 B16:K17 B21:K22 Q8:Z12 Q16:Z17 B8:K12" xr:uid="{3EFA120D-7021-4A1F-9FAB-E016B5EB19DE}">
      <formula1>"Yes, No, N/A"</formula1>
    </dataValidation>
    <dataValidation type="list" allowBlank="1" showInputMessage="1" showErrorMessage="1" sqref="B5:K5 Q5:Z5" xr:uid="{BDE9CD1A-6DFF-4F78-A705-3C6E0360188A}">
      <formula1>"Yes, No"</formula1>
    </dataValidation>
    <dataValidation type="list" allowBlank="1" showInputMessage="1" showErrorMessage="1" sqref="B4:K4 Q4:Z4" xr:uid="{848B5DDE-2CEA-41F4-87CE-89749DCD0AFF}">
      <formula1>"16+, U16"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A32A87C383E41B22C974269D66289" ma:contentTypeVersion="20" ma:contentTypeDescription="Create a new document." ma:contentTypeScope="" ma:versionID="5da19db94836b2e5b5c0d42436cff42e">
  <xsd:schema xmlns:xsd="http://www.w3.org/2001/XMLSchema" xmlns:xs="http://www.w3.org/2001/XMLSchema" xmlns:p="http://schemas.microsoft.com/office/2006/metadata/properties" xmlns:ns1="http://schemas.microsoft.com/sharepoint/v3" xmlns:ns2="08ffe53a-1b18-428c-b4fb-fc9b72d1a174" xmlns:ns3="8109944c-f8e6-42ac-bc29-7c09a738b7de" targetNamespace="http://schemas.microsoft.com/office/2006/metadata/properties" ma:root="true" ma:fieldsID="cf228a6cb95a9c339101df58f0be5e7e" ns1:_="" ns2:_="" ns3:_="">
    <xsd:import namespace="http://schemas.microsoft.com/sharepoint/v3"/>
    <xsd:import namespace="08ffe53a-1b18-428c-b4fb-fc9b72d1a174"/>
    <xsd:import namespace="8109944c-f8e6-42ac-bc29-7c09a738b7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fe53a-1b18-428c-b4fb-fc9b72d1a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efaef41-70dc-4075-804e-d4e4dbdae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9944c-f8e6-42ac-bc29-7c09a738b7d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0319c6b-8db7-40b4-9561-126f303f1b5f}" ma:internalName="TaxCatchAll" ma:showField="CatchAllData" ma:web="8109944c-f8e6-42ac-bc29-7c09a738b7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08ffe53a-1b18-428c-b4fb-fc9b72d1a174" xsi:nil="true"/>
    <_ip_UnifiedCompliancePolicyProperties xmlns="http://schemas.microsoft.com/sharepoint/v3" xsi:nil="true"/>
    <lcf76f155ced4ddcb4097134ff3c332f xmlns="08ffe53a-1b18-428c-b4fb-fc9b72d1a174">
      <Terms xmlns="http://schemas.microsoft.com/office/infopath/2007/PartnerControls"/>
    </lcf76f155ced4ddcb4097134ff3c332f>
    <TaxCatchAll xmlns="8109944c-f8e6-42ac-bc29-7c09a738b7de" xsi:nil="true"/>
  </documentManagement>
</p:properties>
</file>

<file path=customXml/itemProps1.xml><?xml version="1.0" encoding="utf-8"?>
<ds:datastoreItem xmlns:ds="http://schemas.openxmlformats.org/officeDocument/2006/customXml" ds:itemID="{2E5C90E7-2E6C-4927-9793-CA0C5E4AF2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19DB17-CA08-4BC1-99AF-86F44F921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ffe53a-1b18-428c-b4fb-fc9b72d1a174"/>
    <ds:schemaRef ds:uri="8109944c-f8e6-42ac-bc29-7c09a738b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CB1E9B-6E06-462B-8F9A-6B5C244740AF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8109944c-f8e6-42ac-bc29-7c09a738b7de"/>
    <ds:schemaRef ds:uri="http://schemas.microsoft.com/office/2006/metadata/properties"/>
    <ds:schemaRef ds:uri="http://purl.org/dc/elements/1.1/"/>
    <ds:schemaRef ds:uri="http://schemas.microsoft.com/sharepoint/v3"/>
    <ds:schemaRef ds:uri="08ffe53a-1b18-428c-b4fb-fc9b72d1a174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Instructions</vt:lpstr>
      <vt:lpstr>FAQ</vt:lpstr>
      <vt:lpstr>Health messaging</vt:lpstr>
      <vt:lpstr>Dir Quest Optom (1)</vt:lpstr>
      <vt:lpstr>Dir Quest Optom (2)</vt:lpstr>
      <vt:lpstr>Dir Quest Optom (3)</vt:lpstr>
      <vt:lpstr>Dir Quest Optom (4)</vt:lpstr>
      <vt:lpstr>Dir Quest Optom (5)</vt:lpstr>
      <vt:lpstr>Dir Quest Optom (6)</vt:lpstr>
      <vt:lpstr>Dir Quest Optom (7)</vt:lpstr>
      <vt:lpstr>Dir Quest Optom (8)</vt:lpstr>
      <vt:lpstr>Dir Quest Optom (9)</vt:lpstr>
      <vt:lpstr>Dir Quest Optom (10)</vt:lpstr>
      <vt:lpstr>Dir Quest Optom (11)</vt:lpstr>
      <vt:lpstr>Dir Quest Optom (12)</vt:lpstr>
      <vt:lpstr>Dir Quest Optom (13)</vt:lpstr>
      <vt:lpstr>Dir Quest Optom (14)</vt:lpstr>
      <vt:lpstr>Dir Quest Optom (15)</vt:lpstr>
      <vt:lpstr>Dir Quest Optom (16)</vt:lpstr>
      <vt:lpstr>Dir Quest Optom (17)</vt:lpstr>
      <vt:lpstr>Dir Quest Optom (18)</vt:lpstr>
      <vt:lpstr>Dir Quest Optom (19)</vt:lpstr>
      <vt:lpstr>Dir Quest Optom (20)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John (NWSSP - PCS)</dc:creator>
  <cp:lastModifiedBy>Mike George (NWSSP - PCS)</cp:lastModifiedBy>
  <dcterms:created xsi:type="dcterms:W3CDTF">2026-05-18T08:57:13Z</dcterms:created>
  <dcterms:modified xsi:type="dcterms:W3CDTF">2026-06-15T12:41:28Z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0x01010093FA32A87C383E41B22C974269D66289</vt:lpwstr>
  </property>
  <property fmtid="{D5CDD505-2E9C-101B-9397-08002B2CF9AE}" pid="3" name="MediaServiceImageTags">
    <vt:lpwstr/>
  </property>
</Properties>
</file>