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wales365.sharepoint.com/sites/SSP_SPO_PCS/PCS_open/Service Management/GOS Systems/Ad Hoc Support/WGOS Service Insights MS form/WGOS Service Insights 26-27/Welsh Documents/"/>
    </mc:Choice>
  </mc:AlternateContent>
  <xr:revisionPtr revIDLastSave="1599" documentId="13_ncr:1_{0D999E5F-4DBD-47D4-8C43-0F47B0DE437D}" xr6:coauthVersionLast="47" xr6:coauthVersionMax="47" xr10:uidLastSave="{D20CAB53-8EE9-47B8-BDE0-F68AF73CEABB}"/>
  <bookViews>
    <workbookView xWindow="-120" yWindow="-120" windowWidth="29040" windowHeight="15720" tabRatio="880" xr2:uid="{D9BBE901-56D2-4BE5-8580-0A7003ABAAC5}"/>
  </bookViews>
  <sheets>
    <sheet name="Cyfarwyddiadau" sheetId="3" r:id="rId1"/>
    <sheet name="Cwestiynau Cyffredin" sheetId="13" r:id="rId2"/>
    <sheet name="Negeseuon Iechyd" sheetId="1" r:id="rId3"/>
    <sheet name="Cwest Cyfeiriedig Optom (1)" sheetId="34" r:id="rId4"/>
    <sheet name="Cwest Cyfeiriedig Optom (2)" sheetId="35" r:id="rId5"/>
    <sheet name="Cwest Cyfeiriedig Optom (3)" sheetId="36" r:id="rId6"/>
    <sheet name="Cwest Cyfeiriedig Optom (4)" sheetId="37" r:id="rId7"/>
    <sheet name="Cwest Cyfeiriedig Optom (5)" sheetId="54" r:id="rId8"/>
    <sheet name="Cwest Cyfeiriedig Optom (6)" sheetId="55" r:id="rId9"/>
    <sheet name="Cwest Cyfeiriedig Optom (7)" sheetId="56" r:id="rId10"/>
    <sheet name="Cwest Cyfeiriedig Optom (8)" sheetId="57" r:id="rId11"/>
    <sheet name="Cwest Cyfeiriedig Optom (9)" sheetId="58" r:id="rId12"/>
    <sheet name="Cwest Cyfeiriedig Optom (10)" sheetId="59" r:id="rId13"/>
    <sheet name="Cwest Cyfeiriedig Optom (11)" sheetId="60" r:id="rId14"/>
    <sheet name="Cwest Cyfeiriedig Optom (12)" sheetId="61" r:id="rId15"/>
    <sheet name="Cwest Cyfeiriedig Optom (13)" sheetId="62" r:id="rId16"/>
    <sheet name="Cwest Cyfeiriedig Optom (14)" sheetId="63" r:id="rId17"/>
    <sheet name="Cwest Cyfeiriedig Optom (15)" sheetId="64" r:id="rId18"/>
    <sheet name="Cwest Cyfeiriedig Optom (16)" sheetId="65" r:id="rId19"/>
    <sheet name="Cwest Cyfeiriedig Optom (17)" sheetId="66" r:id="rId20"/>
    <sheet name="Cwest Cyfeiriedig Optom (18)" sheetId="67" r:id="rId21"/>
    <sheet name="Cwest Cyfeiriedig Optom (19)" sheetId="68" r:id="rId22"/>
    <sheet name="Cwest Cyfeiriedig Optom (20)" sheetId="69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26" i="69" l="1"/>
  <c r="AB26" i="69" s="1"/>
  <c r="Z26" i="69"/>
  <c r="Y26" i="69"/>
  <c r="X26" i="69"/>
  <c r="W26" i="69"/>
  <c r="V26" i="69"/>
  <c r="U26" i="69"/>
  <c r="T26" i="69"/>
  <c r="S26" i="69"/>
  <c r="R26" i="69"/>
  <c r="Q26" i="69"/>
  <c r="K26" i="69"/>
  <c r="J26" i="69"/>
  <c r="I26" i="69"/>
  <c r="H26" i="69"/>
  <c r="G26" i="69"/>
  <c r="F26" i="69"/>
  <c r="E26" i="69"/>
  <c r="D26" i="69"/>
  <c r="C26" i="69"/>
  <c r="B26" i="69"/>
  <c r="L26" i="69" s="1"/>
  <c r="M26" i="69" s="1"/>
  <c r="Z25" i="69"/>
  <c r="Y25" i="69"/>
  <c r="X25" i="69"/>
  <c r="W25" i="69"/>
  <c r="V25" i="69"/>
  <c r="U25" i="69"/>
  <c r="T25" i="69"/>
  <c r="S25" i="69"/>
  <c r="R25" i="69"/>
  <c r="Q25" i="69"/>
  <c r="AA25" i="69" s="1"/>
  <c r="AB25" i="69" s="1"/>
  <c r="K25" i="69"/>
  <c r="J25" i="69"/>
  <c r="I25" i="69"/>
  <c r="H25" i="69"/>
  <c r="G25" i="69"/>
  <c r="F25" i="69"/>
  <c r="L25" i="69" s="1"/>
  <c r="M25" i="69" s="1"/>
  <c r="E25" i="69"/>
  <c r="D25" i="69"/>
  <c r="C25" i="69"/>
  <c r="B25" i="69"/>
  <c r="Z24" i="69"/>
  <c r="Y24" i="69"/>
  <c r="X24" i="69"/>
  <c r="W24" i="69"/>
  <c r="V24" i="69"/>
  <c r="U24" i="69"/>
  <c r="T24" i="69"/>
  <c r="S24" i="69"/>
  <c r="AA28" i="69" s="1"/>
  <c r="AB28" i="69" s="1"/>
  <c r="R24" i="69"/>
  <c r="Q24" i="69"/>
  <c r="K24" i="69"/>
  <c r="J24" i="69"/>
  <c r="I24" i="69"/>
  <c r="H24" i="69"/>
  <c r="G24" i="69"/>
  <c r="F24" i="69"/>
  <c r="E24" i="69"/>
  <c r="D24" i="69"/>
  <c r="C24" i="69"/>
  <c r="B24" i="69"/>
  <c r="L28" i="69" s="1"/>
  <c r="M28" i="69" s="1"/>
  <c r="AB21" i="69"/>
  <c r="AA21" i="69"/>
  <c r="M21" i="69"/>
  <c r="L21" i="69"/>
  <c r="AB17" i="69"/>
  <c r="AA17" i="69"/>
  <c r="M17" i="69"/>
  <c r="L17" i="69"/>
  <c r="AB16" i="69"/>
  <c r="AA16" i="69"/>
  <c r="M16" i="69"/>
  <c r="L16" i="69"/>
  <c r="AB12" i="69"/>
  <c r="AA12" i="69"/>
  <c r="M12" i="69"/>
  <c r="L12" i="69"/>
  <c r="AB11" i="69"/>
  <c r="AA11" i="69"/>
  <c r="M11" i="69"/>
  <c r="L11" i="69"/>
  <c r="AB10" i="69"/>
  <c r="AA10" i="69"/>
  <c r="M10" i="69"/>
  <c r="L10" i="69"/>
  <c r="AB9" i="69"/>
  <c r="AA9" i="69"/>
  <c r="M9" i="69"/>
  <c r="L9" i="69"/>
  <c r="AB8" i="69"/>
  <c r="AA8" i="69"/>
  <c r="M8" i="69"/>
  <c r="L8" i="69"/>
  <c r="Z26" i="68"/>
  <c r="Y26" i="68"/>
  <c r="X26" i="68"/>
  <c r="W26" i="68"/>
  <c r="V26" i="68"/>
  <c r="U26" i="68"/>
  <c r="T26" i="68"/>
  <c r="S26" i="68"/>
  <c r="R26" i="68"/>
  <c r="Q26" i="68"/>
  <c r="AA26" i="68" s="1"/>
  <c r="AB26" i="68" s="1"/>
  <c r="K26" i="68"/>
  <c r="J26" i="68"/>
  <c r="I26" i="68"/>
  <c r="H26" i="68"/>
  <c r="G26" i="68"/>
  <c r="F26" i="68"/>
  <c r="E26" i="68"/>
  <c r="D26" i="68"/>
  <c r="C26" i="68"/>
  <c r="B26" i="68"/>
  <c r="L26" i="68" s="1"/>
  <c r="M26" i="68" s="1"/>
  <c r="Z25" i="68"/>
  <c r="Y25" i="68"/>
  <c r="X25" i="68"/>
  <c r="W25" i="68"/>
  <c r="V25" i="68"/>
  <c r="U25" i="68"/>
  <c r="T25" i="68"/>
  <c r="S25" i="68"/>
  <c r="R25" i="68"/>
  <c r="Q25" i="68"/>
  <c r="AA25" i="68" s="1"/>
  <c r="AB25" i="68" s="1"/>
  <c r="L25" i="68"/>
  <c r="M25" i="68" s="1"/>
  <c r="K25" i="68"/>
  <c r="J25" i="68"/>
  <c r="I25" i="68"/>
  <c r="H25" i="68"/>
  <c r="G25" i="68"/>
  <c r="F25" i="68"/>
  <c r="E25" i="68"/>
  <c r="D25" i="68"/>
  <c r="C25" i="68"/>
  <c r="B25" i="68"/>
  <c r="Z24" i="68"/>
  <c r="Y24" i="68"/>
  <c r="X24" i="68"/>
  <c r="W24" i="68"/>
  <c r="V24" i="68"/>
  <c r="U24" i="68"/>
  <c r="AA24" i="68" s="1"/>
  <c r="AB24" i="68" s="1"/>
  <c r="T24" i="68"/>
  <c r="S24" i="68"/>
  <c r="R24" i="68"/>
  <c r="Q24" i="68"/>
  <c r="AA28" i="68" s="1"/>
  <c r="AB28" i="68" s="1"/>
  <c r="K24" i="68"/>
  <c r="J24" i="68"/>
  <c r="I24" i="68"/>
  <c r="H24" i="68"/>
  <c r="G24" i="68"/>
  <c r="F24" i="68"/>
  <c r="E24" i="68"/>
  <c r="D24" i="68"/>
  <c r="L28" i="68" s="1"/>
  <c r="M28" i="68" s="1"/>
  <c r="C24" i="68"/>
  <c r="B24" i="68"/>
  <c r="AB21" i="68"/>
  <c r="AA21" i="68"/>
  <c r="M21" i="68"/>
  <c r="L21" i="68"/>
  <c r="AB17" i="68"/>
  <c r="AA17" i="68"/>
  <c r="M17" i="68"/>
  <c r="L17" i="68"/>
  <c r="AB16" i="68"/>
  <c r="AA16" i="68"/>
  <c r="M16" i="68"/>
  <c r="L16" i="68"/>
  <c r="AB12" i="68"/>
  <c r="AA12" i="68"/>
  <c r="M12" i="68"/>
  <c r="L12" i="68"/>
  <c r="AB11" i="68"/>
  <c r="AA11" i="68"/>
  <c r="M11" i="68"/>
  <c r="L11" i="68"/>
  <c r="AB10" i="68"/>
  <c r="AA10" i="68"/>
  <c r="M10" i="68"/>
  <c r="L10" i="68"/>
  <c r="AB9" i="68"/>
  <c r="AA9" i="68"/>
  <c r="M9" i="68"/>
  <c r="L9" i="68"/>
  <c r="AB8" i="68"/>
  <c r="AA8" i="68"/>
  <c r="M8" i="68"/>
  <c r="L8" i="68"/>
  <c r="Z26" i="67"/>
  <c r="Y26" i="67"/>
  <c r="X26" i="67"/>
  <c r="W26" i="67"/>
  <c r="V26" i="67"/>
  <c r="U26" i="67"/>
  <c r="T26" i="67"/>
  <c r="S26" i="67"/>
  <c r="R26" i="67"/>
  <c r="Q26" i="67"/>
  <c r="AA26" i="67" s="1"/>
  <c r="AB26" i="67" s="1"/>
  <c r="K26" i="67"/>
  <c r="L26" i="67" s="1"/>
  <c r="M26" i="67" s="1"/>
  <c r="J26" i="67"/>
  <c r="I26" i="67"/>
  <c r="H26" i="67"/>
  <c r="G26" i="67"/>
  <c r="F26" i="67"/>
  <c r="E26" i="67"/>
  <c r="D26" i="67"/>
  <c r="C26" i="67"/>
  <c r="B26" i="67"/>
  <c r="Z25" i="67"/>
  <c r="Y25" i="67"/>
  <c r="X25" i="67"/>
  <c r="W25" i="67"/>
  <c r="V25" i="67"/>
  <c r="U25" i="67"/>
  <c r="T25" i="67"/>
  <c r="S25" i="67"/>
  <c r="R25" i="67"/>
  <c r="Q25" i="67"/>
  <c r="AA25" i="67" s="1"/>
  <c r="AB25" i="67" s="1"/>
  <c r="K25" i="67"/>
  <c r="J25" i="67"/>
  <c r="I25" i="67"/>
  <c r="H25" i="67"/>
  <c r="G25" i="67"/>
  <c r="F25" i="67"/>
  <c r="E25" i="67"/>
  <c r="D25" i="67"/>
  <c r="C25" i="67"/>
  <c r="B25" i="67"/>
  <c r="L25" i="67" s="1"/>
  <c r="M25" i="67" s="1"/>
  <c r="Z24" i="67"/>
  <c r="Y24" i="67"/>
  <c r="X24" i="67"/>
  <c r="W24" i="67"/>
  <c r="V24" i="67"/>
  <c r="U24" i="67"/>
  <c r="T24" i="67"/>
  <c r="AA28" i="67" s="1"/>
  <c r="AB28" i="67" s="1"/>
  <c r="S24" i="67"/>
  <c r="R24" i="67"/>
  <c r="Q24" i="67"/>
  <c r="K24" i="67"/>
  <c r="J24" i="67"/>
  <c r="I24" i="67"/>
  <c r="H24" i="67"/>
  <c r="G24" i="67"/>
  <c r="F24" i="67"/>
  <c r="E24" i="67"/>
  <c r="D24" i="67"/>
  <c r="C24" i="67"/>
  <c r="L28" i="67" s="1"/>
  <c r="M28" i="67" s="1"/>
  <c r="B24" i="67"/>
  <c r="AB21" i="67"/>
  <c r="AA21" i="67"/>
  <c r="M21" i="67"/>
  <c r="L21" i="67"/>
  <c r="AB17" i="67"/>
  <c r="AA17" i="67"/>
  <c r="M17" i="67"/>
  <c r="L17" i="67"/>
  <c r="AB16" i="67"/>
  <c r="AA16" i="67"/>
  <c r="M16" i="67"/>
  <c r="L16" i="67"/>
  <c r="AB12" i="67"/>
  <c r="AA12" i="67"/>
  <c r="M12" i="67"/>
  <c r="L12" i="67"/>
  <c r="AB11" i="67"/>
  <c r="AA11" i="67"/>
  <c r="M11" i="67"/>
  <c r="L11" i="67"/>
  <c r="AB10" i="67"/>
  <c r="AA10" i="67"/>
  <c r="M10" i="67"/>
  <c r="L10" i="67"/>
  <c r="AB9" i="67"/>
  <c r="AA9" i="67"/>
  <c r="M9" i="67"/>
  <c r="L9" i="67"/>
  <c r="AB8" i="67"/>
  <c r="AA8" i="67"/>
  <c r="M8" i="67"/>
  <c r="L8" i="67"/>
  <c r="Z26" i="66"/>
  <c r="Y26" i="66"/>
  <c r="X26" i="66"/>
  <c r="W26" i="66"/>
  <c r="V26" i="66"/>
  <c r="U26" i="66"/>
  <c r="T26" i="66"/>
  <c r="S26" i="66"/>
  <c r="R26" i="66"/>
  <c r="Q26" i="66"/>
  <c r="AA26" i="66" s="1"/>
  <c r="AB26" i="66" s="1"/>
  <c r="K26" i="66"/>
  <c r="J26" i="66"/>
  <c r="I26" i="66"/>
  <c r="H26" i="66"/>
  <c r="G26" i="66"/>
  <c r="F26" i="66"/>
  <c r="E26" i="66"/>
  <c r="D26" i="66"/>
  <c r="C26" i="66"/>
  <c r="B26" i="66"/>
  <c r="L26" i="66" s="1"/>
  <c r="M26" i="66" s="1"/>
  <c r="Z25" i="66"/>
  <c r="Y25" i="66"/>
  <c r="X25" i="66"/>
  <c r="W25" i="66"/>
  <c r="V25" i="66"/>
  <c r="U25" i="66"/>
  <c r="T25" i="66"/>
  <c r="S25" i="66"/>
  <c r="R25" i="66"/>
  <c r="Q25" i="66"/>
  <c r="AA25" i="66" s="1"/>
  <c r="AB25" i="66" s="1"/>
  <c r="L25" i="66"/>
  <c r="M25" i="66" s="1"/>
  <c r="K25" i="66"/>
  <c r="J25" i="66"/>
  <c r="I25" i="66"/>
  <c r="H25" i="66"/>
  <c r="G25" i="66"/>
  <c r="F25" i="66"/>
  <c r="E25" i="66"/>
  <c r="D25" i="66"/>
  <c r="C25" i="66"/>
  <c r="B25" i="66"/>
  <c r="Z24" i="66"/>
  <c r="Y24" i="66"/>
  <c r="AA24" i="66" s="1"/>
  <c r="AB24" i="66" s="1"/>
  <c r="X24" i="66"/>
  <c r="W24" i="66"/>
  <c r="V24" i="66"/>
  <c r="U24" i="66"/>
  <c r="T24" i="66"/>
  <c r="S24" i="66"/>
  <c r="R24" i="66"/>
  <c r="Q24" i="66"/>
  <c r="AA28" i="66" s="1"/>
  <c r="AB28" i="66" s="1"/>
  <c r="K24" i="66"/>
  <c r="J24" i="66"/>
  <c r="I24" i="66"/>
  <c r="H24" i="66"/>
  <c r="L24" i="66" s="1"/>
  <c r="M24" i="66" s="1"/>
  <c r="G24" i="66"/>
  <c r="F24" i="66"/>
  <c r="E24" i="66"/>
  <c r="D24" i="66"/>
  <c r="C24" i="66"/>
  <c r="L28" i="66" s="1"/>
  <c r="M28" i="66" s="1"/>
  <c r="B24" i="66"/>
  <c r="AB21" i="66"/>
  <c r="AA21" i="66"/>
  <c r="M21" i="66"/>
  <c r="L21" i="66"/>
  <c r="AB17" i="66"/>
  <c r="AA17" i="66"/>
  <c r="M17" i="66"/>
  <c r="L17" i="66"/>
  <c r="AB16" i="66"/>
  <c r="AA16" i="66"/>
  <c r="M16" i="66"/>
  <c r="L16" i="66"/>
  <c r="AB12" i="66"/>
  <c r="AA12" i="66"/>
  <c r="M12" i="66"/>
  <c r="L12" i="66"/>
  <c r="AB11" i="66"/>
  <c r="AA11" i="66"/>
  <c r="M11" i="66"/>
  <c r="L11" i="66"/>
  <c r="AB10" i="66"/>
  <c r="AA10" i="66"/>
  <c r="M10" i="66"/>
  <c r="L10" i="66"/>
  <c r="AB9" i="66"/>
  <c r="AA9" i="66"/>
  <c r="M9" i="66"/>
  <c r="L9" i="66"/>
  <c r="AB8" i="66"/>
  <c r="AA8" i="66"/>
  <c r="M8" i="66"/>
  <c r="L8" i="66"/>
  <c r="Z26" i="65"/>
  <c r="Y26" i="65"/>
  <c r="X26" i="65"/>
  <c r="W26" i="65"/>
  <c r="V26" i="65"/>
  <c r="U26" i="65"/>
  <c r="T26" i="65"/>
  <c r="S26" i="65"/>
  <c r="R26" i="65"/>
  <c r="Q26" i="65"/>
  <c r="AA26" i="65" s="1"/>
  <c r="AB26" i="65" s="1"/>
  <c r="K26" i="65"/>
  <c r="J26" i="65"/>
  <c r="I26" i="65"/>
  <c r="H26" i="65"/>
  <c r="G26" i="65"/>
  <c r="F26" i="65"/>
  <c r="E26" i="65"/>
  <c r="D26" i="65"/>
  <c r="C26" i="65"/>
  <c r="B26" i="65"/>
  <c r="L26" i="65" s="1"/>
  <c r="M26" i="65" s="1"/>
  <c r="Z25" i="65"/>
  <c r="Y25" i="65"/>
  <c r="X25" i="65"/>
  <c r="W25" i="65"/>
  <c r="V25" i="65"/>
  <c r="U25" i="65"/>
  <c r="T25" i="65"/>
  <c r="S25" i="65"/>
  <c r="R25" i="65"/>
  <c r="Q25" i="65"/>
  <c r="AA25" i="65" s="1"/>
  <c r="AB25" i="65" s="1"/>
  <c r="L25" i="65"/>
  <c r="M25" i="65" s="1"/>
  <c r="K25" i="65"/>
  <c r="J25" i="65"/>
  <c r="I25" i="65"/>
  <c r="H25" i="65"/>
  <c r="G25" i="65"/>
  <c r="F25" i="65"/>
  <c r="E25" i="65"/>
  <c r="D25" i="65"/>
  <c r="C25" i="65"/>
  <c r="B25" i="65"/>
  <c r="Z24" i="65"/>
  <c r="Y24" i="65"/>
  <c r="X24" i="65"/>
  <c r="W24" i="65"/>
  <c r="V24" i="65"/>
  <c r="U24" i="65"/>
  <c r="AA24" i="65" s="1"/>
  <c r="AB24" i="65" s="1"/>
  <c r="T24" i="65"/>
  <c r="S24" i="65"/>
  <c r="AA28" i="65" s="1"/>
  <c r="AB28" i="65" s="1"/>
  <c r="R24" i="65"/>
  <c r="Q24" i="65"/>
  <c r="K24" i="65"/>
  <c r="J24" i="65"/>
  <c r="I24" i="65"/>
  <c r="H24" i="65"/>
  <c r="G24" i="65"/>
  <c r="F24" i="65"/>
  <c r="E24" i="65"/>
  <c r="D24" i="65"/>
  <c r="L28" i="65" s="1"/>
  <c r="M28" i="65" s="1"/>
  <c r="C24" i="65"/>
  <c r="B24" i="65"/>
  <c r="L24" i="65" s="1"/>
  <c r="M24" i="65" s="1"/>
  <c r="AB21" i="65"/>
  <c r="AA21" i="65"/>
  <c r="M21" i="65"/>
  <c r="L21" i="65"/>
  <c r="AB17" i="65"/>
  <c r="AA17" i="65"/>
  <c r="M17" i="65"/>
  <c r="L17" i="65"/>
  <c r="AB16" i="65"/>
  <c r="AA16" i="65"/>
  <c r="M16" i="65"/>
  <c r="L16" i="65"/>
  <c r="AB12" i="65"/>
  <c r="AA12" i="65"/>
  <c r="M12" i="65"/>
  <c r="L12" i="65"/>
  <c r="AB11" i="65"/>
  <c r="AA11" i="65"/>
  <c r="M11" i="65"/>
  <c r="L11" i="65"/>
  <c r="AB10" i="65"/>
  <c r="AA10" i="65"/>
  <c r="M10" i="65"/>
  <c r="L10" i="65"/>
  <c r="AB9" i="65"/>
  <c r="AA9" i="65"/>
  <c r="M9" i="65"/>
  <c r="L9" i="65"/>
  <c r="AB8" i="65"/>
  <c r="AA8" i="65"/>
  <c r="M8" i="65"/>
  <c r="L8" i="65"/>
  <c r="Z26" i="64"/>
  <c r="Y26" i="64"/>
  <c r="X26" i="64"/>
  <c r="W26" i="64"/>
  <c r="V26" i="64"/>
  <c r="U26" i="64"/>
  <c r="T26" i="64"/>
  <c r="S26" i="64"/>
  <c r="AA26" i="64" s="1"/>
  <c r="AB26" i="64" s="1"/>
  <c r="R26" i="64"/>
  <c r="Q26" i="64"/>
  <c r="K26" i="64"/>
  <c r="J26" i="64"/>
  <c r="I26" i="64"/>
  <c r="H26" i="64"/>
  <c r="G26" i="64"/>
  <c r="F26" i="64"/>
  <c r="E26" i="64"/>
  <c r="D26" i="64"/>
  <c r="C26" i="64"/>
  <c r="B26" i="64"/>
  <c r="L26" i="64" s="1"/>
  <c r="M26" i="64" s="1"/>
  <c r="Z25" i="64"/>
  <c r="Y25" i="64"/>
  <c r="X25" i="64"/>
  <c r="W25" i="64"/>
  <c r="V25" i="64"/>
  <c r="U25" i="64"/>
  <c r="T25" i="64"/>
  <c r="S25" i="64"/>
  <c r="R25" i="64"/>
  <c r="Q25" i="64"/>
  <c r="AA25" i="64" s="1"/>
  <c r="AB25" i="64" s="1"/>
  <c r="L25" i="64"/>
  <c r="M25" i="64" s="1"/>
  <c r="K25" i="64"/>
  <c r="J25" i="64"/>
  <c r="I25" i="64"/>
  <c r="H25" i="64"/>
  <c r="G25" i="64"/>
  <c r="F25" i="64"/>
  <c r="E25" i="64"/>
  <c r="D25" i="64"/>
  <c r="C25" i="64"/>
  <c r="B25" i="64"/>
  <c r="Z24" i="64"/>
  <c r="Y24" i="64"/>
  <c r="AA24" i="64" s="1"/>
  <c r="AB24" i="64" s="1"/>
  <c r="X24" i="64"/>
  <c r="W24" i="64"/>
  <c r="V24" i="64"/>
  <c r="U24" i="64"/>
  <c r="T24" i="64"/>
  <c r="S24" i="64"/>
  <c r="R24" i="64"/>
  <c r="Q24" i="64"/>
  <c r="AA28" i="64" s="1"/>
  <c r="AB28" i="64" s="1"/>
  <c r="K24" i="64"/>
  <c r="J24" i="64"/>
  <c r="I24" i="64"/>
  <c r="H24" i="64"/>
  <c r="L24" i="64" s="1"/>
  <c r="M24" i="64" s="1"/>
  <c r="G24" i="64"/>
  <c r="F24" i="64"/>
  <c r="E24" i="64"/>
  <c r="D24" i="64"/>
  <c r="C24" i="64"/>
  <c r="B24" i="64"/>
  <c r="L28" i="64" s="1"/>
  <c r="M28" i="64" s="1"/>
  <c r="AB21" i="64"/>
  <c r="AA21" i="64"/>
  <c r="M21" i="64"/>
  <c r="L21" i="64"/>
  <c r="AB17" i="64"/>
  <c r="AA17" i="64"/>
  <c r="M17" i="64"/>
  <c r="L17" i="64"/>
  <c r="AB16" i="64"/>
  <c r="AA16" i="64"/>
  <c r="M16" i="64"/>
  <c r="L16" i="64"/>
  <c r="AB12" i="64"/>
  <c r="AA12" i="64"/>
  <c r="M12" i="64"/>
  <c r="L12" i="64"/>
  <c r="AB11" i="64"/>
  <c r="AA11" i="64"/>
  <c r="M11" i="64"/>
  <c r="L11" i="64"/>
  <c r="AB10" i="64"/>
  <c r="AA10" i="64"/>
  <c r="M10" i="64"/>
  <c r="L10" i="64"/>
  <c r="AB9" i="64"/>
  <c r="AA9" i="64"/>
  <c r="M9" i="64"/>
  <c r="L9" i="64"/>
  <c r="AB8" i="64"/>
  <c r="AA8" i="64"/>
  <c r="M8" i="64"/>
  <c r="L8" i="64"/>
  <c r="Z26" i="63"/>
  <c r="Y26" i="63"/>
  <c r="X26" i="63"/>
  <c r="W26" i="63"/>
  <c r="V26" i="63"/>
  <c r="U26" i="63"/>
  <c r="T26" i="63"/>
  <c r="S26" i="63"/>
  <c r="R26" i="63"/>
  <c r="Q26" i="63"/>
  <c r="AA26" i="63" s="1"/>
  <c r="AB26" i="63" s="1"/>
  <c r="K26" i="63"/>
  <c r="J26" i="63"/>
  <c r="I26" i="63"/>
  <c r="H26" i="63"/>
  <c r="G26" i="63"/>
  <c r="F26" i="63"/>
  <c r="E26" i="63"/>
  <c r="D26" i="63"/>
  <c r="C26" i="63"/>
  <c r="B26" i="63"/>
  <c r="L26" i="63" s="1"/>
  <c r="M26" i="63" s="1"/>
  <c r="Z25" i="63"/>
  <c r="Y25" i="63"/>
  <c r="X25" i="63"/>
  <c r="W25" i="63"/>
  <c r="V25" i="63"/>
  <c r="U25" i="63"/>
  <c r="T25" i="63"/>
  <c r="S25" i="63"/>
  <c r="R25" i="63"/>
  <c r="Q25" i="63"/>
  <c r="AA25" i="63" s="1"/>
  <c r="AB25" i="63" s="1"/>
  <c r="L25" i="63"/>
  <c r="M25" i="63" s="1"/>
  <c r="K25" i="63"/>
  <c r="J25" i="63"/>
  <c r="I25" i="63"/>
  <c r="H25" i="63"/>
  <c r="G25" i="63"/>
  <c r="F25" i="63"/>
  <c r="E25" i="63"/>
  <c r="D25" i="63"/>
  <c r="C25" i="63"/>
  <c r="B25" i="63"/>
  <c r="Z24" i="63"/>
  <c r="Y24" i="63"/>
  <c r="AA24" i="63" s="1"/>
  <c r="AB24" i="63" s="1"/>
  <c r="X24" i="63"/>
  <c r="W24" i="63"/>
  <c r="V24" i="63"/>
  <c r="U24" i="63"/>
  <c r="T24" i="63"/>
  <c r="S24" i="63"/>
  <c r="R24" i="63"/>
  <c r="Q24" i="63"/>
  <c r="AA28" i="63" s="1"/>
  <c r="AB28" i="63" s="1"/>
  <c r="K24" i="63"/>
  <c r="J24" i="63"/>
  <c r="I24" i="63"/>
  <c r="H24" i="63"/>
  <c r="L24" i="63" s="1"/>
  <c r="M24" i="63" s="1"/>
  <c r="G24" i="63"/>
  <c r="F24" i="63"/>
  <c r="E24" i="63"/>
  <c r="D24" i="63"/>
  <c r="C24" i="63"/>
  <c r="B24" i="63"/>
  <c r="L28" i="63" s="1"/>
  <c r="M28" i="63" s="1"/>
  <c r="AB21" i="63"/>
  <c r="AA21" i="63"/>
  <c r="M21" i="63"/>
  <c r="L21" i="63"/>
  <c r="AB17" i="63"/>
  <c r="AA17" i="63"/>
  <c r="M17" i="63"/>
  <c r="L17" i="63"/>
  <c r="AB16" i="63"/>
  <c r="AA16" i="63"/>
  <c r="M16" i="63"/>
  <c r="L16" i="63"/>
  <c r="AB12" i="63"/>
  <c r="AA12" i="63"/>
  <c r="M12" i="63"/>
  <c r="L12" i="63"/>
  <c r="AB11" i="63"/>
  <c r="AA11" i="63"/>
  <c r="M11" i="63"/>
  <c r="L11" i="63"/>
  <c r="AB10" i="63"/>
  <c r="AA10" i="63"/>
  <c r="M10" i="63"/>
  <c r="L10" i="63"/>
  <c r="AB9" i="63"/>
  <c r="AA9" i="63"/>
  <c r="M9" i="63"/>
  <c r="L9" i="63"/>
  <c r="AB8" i="63"/>
  <c r="AA8" i="63"/>
  <c r="M8" i="63"/>
  <c r="L8" i="63"/>
  <c r="Z26" i="62"/>
  <c r="Y26" i="62"/>
  <c r="X26" i="62"/>
  <c r="W26" i="62"/>
  <c r="V26" i="62"/>
  <c r="U26" i="62"/>
  <c r="T26" i="62"/>
  <c r="S26" i="62"/>
  <c r="AA26" i="62" s="1"/>
  <c r="AB26" i="62" s="1"/>
  <c r="R26" i="62"/>
  <c r="Q26" i="62"/>
  <c r="K26" i="62"/>
  <c r="J26" i="62"/>
  <c r="I26" i="62"/>
  <c r="H26" i="62"/>
  <c r="G26" i="62"/>
  <c r="F26" i="62"/>
  <c r="E26" i="62"/>
  <c r="D26" i="62"/>
  <c r="C26" i="62"/>
  <c r="B26" i="62"/>
  <c r="L26" i="62" s="1"/>
  <c r="M26" i="62" s="1"/>
  <c r="Z25" i="62"/>
  <c r="Y25" i="62"/>
  <c r="X25" i="62"/>
  <c r="W25" i="62"/>
  <c r="V25" i="62"/>
  <c r="U25" i="62"/>
  <c r="T25" i="62"/>
  <c r="S25" i="62"/>
  <c r="R25" i="62"/>
  <c r="Q25" i="62"/>
  <c r="AA25" i="62" s="1"/>
  <c r="AB25" i="62" s="1"/>
  <c r="L25" i="62"/>
  <c r="M25" i="62" s="1"/>
  <c r="K25" i="62"/>
  <c r="J25" i="62"/>
  <c r="I25" i="62"/>
  <c r="H25" i="62"/>
  <c r="G25" i="62"/>
  <c r="F25" i="62"/>
  <c r="E25" i="62"/>
  <c r="D25" i="62"/>
  <c r="C25" i="62"/>
  <c r="B25" i="62"/>
  <c r="Z24" i="62"/>
  <c r="Y24" i="62"/>
  <c r="AA24" i="62" s="1"/>
  <c r="AB24" i="62" s="1"/>
  <c r="X24" i="62"/>
  <c r="W24" i="62"/>
  <c r="V24" i="62"/>
  <c r="U24" i="62"/>
  <c r="T24" i="62"/>
  <c r="S24" i="62"/>
  <c r="R24" i="62"/>
  <c r="Q24" i="62"/>
  <c r="AA28" i="62" s="1"/>
  <c r="AB28" i="62" s="1"/>
  <c r="K24" i="62"/>
  <c r="J24" i="62"/>
  <c r="I24" i="62"/>
  <c r="H24" i="62"/>
  <c r="L24" i="62" s="1"/>
  <c r="M24" i="62" s="1"/>
  <c r="G24" i="62"/>
  <c r="F24" i="62"/>
  <c r="E24" i="62"/>
  <c r="D24" i="62"/>
  <c r="C24" i="62"/>
  <c r="B24" i="62"/>
  <c r="L28" i="62" s="1"/>
  <c r="M28" i="62" s="1"/>
  <c r="AB21" i="62"/>
  <c r="AA21" i="62"/>
  <c r="M21" i="62"/>
  <c r="L21" i="62"/>
  <c r="AB17" i="62"/>
  <c r="AA17" i="62"/>
  <c r="M17" i="62"/>
  <c r="L17" i="62"/>
  <c r="AB16" i="62"/>
  <c r="AA16" i="62"/>
  <c r="M16" i="62"/>
  <c r="L16" i="62"/>
  <c r="AB12" i="62"/>
  <c r="AA12" i="62"/>
  <c r="M12" i="62"/>
  <c r="L12" i="62"/>
  <c r="AB11" i="62"/>
  <c r="AA11" i="62"/>
  <c r="M11" i="62"/>
  <c r="L11" i="62"/>
  <c r="AB10" i="62"/>
  <c r="AA10" i="62"/>
  <c r="M10" i="62"/>
  <c r="L10" i="62"/>
  <c r="AB9" i="62"/>
  <c r="AA9" i="62"/>
  <c r="M9" i="62"/>
  <c r="L9" i="62"/>
  <c r="AB8" i="62"/>
  <c r="AA8" i="62"/>
  <c r="M8" i="62"/>
  <c r="L8" i="62"/>
  <c r="Z26" i="61"/>
  <c r="Y26" i="61"/>
  <c r="X26" i="61"/>
  <c r="W26" i="61"/>
  <c r="V26" i="61"/>
  <c r="U26" i="61"/>
  <c r="T26" i="61"/>
  <c r="S26" i="61"/>
  <c r="R26" i="61"/>
  <c r="AA26" i="61" s="1"/>
  <c r="AB26" i="61" s="1"/>
  <c r="Q26" i="61"/>
  <c r="K26" i="61"/>
  <c r="J26" i="61"/>
  <c r="I26" i="61"/>
  <c r="H26" i="61"/>
  <c r="G26" i="61"/>
  <c r="F26" i="61"/>
  <c r="E26" i="61"/>
  <c r="D26" i="61"/>
  <c r="C26" i="61"/>
  <c r="B26" i="61"/>
  <c r="L26" i="61" s="1"/>
  <c r="M26" i="61" s="1"/>
  <c r="Z25" i="61"/>
  <c r="Y25" i="61"/>
  <c r="X25" i="61"/>
  <c r="W25" i="61"/>
  <c r="V25" i="61"/>
  <c r="U25" i="61"/>
  <c r="T25" i="61"/>
  <c r="S25" i="61"/>
  <c r="R25" i="61"/>
  <c r="Q25" i="61"/>
  <c r="AA25" i="61" s="1"/>
  <c r="AB25" i="61" s="1"/>
  <c r="L25" i="61"/>
  <c r="M25" i="61" s="1"/>
  <c r="K25" i="61"/>
  <c r="J25" i="61"/>
  <c r="I25" i="61"/>
  <c r="H25" i="61"/>
  <c r="G25" i="61"/>
  <c r="F25" i="61"/>
  <c r="E25" i="61"/>
  <c r="D25" i="61"/>
  <c r="C25" i="61"/>
  <c r="B25" i="61"/>
  <c r="Z24" i="61"/>
  <c r="Y24" i="61"/>
  <c r="AA24" i="61" s="1"/>
  <c r="AB24" i="61" s="1"/>
  <c r="X24" i="61"/>
  <c r="W24" i="61"/>
  <c r="V24" i="61"/>
  <c r="U24" i="61"/>
  <c r="T24" i="61"/>
  <c r="S24" i="61"/>
  <c r="R24" i="61"/>
  <c r="Q24" i="61"/>
  <c r="AA28" i="61" s="1"/>
  <c r="AB28" i="61" s="1"/>
  <c r="K24" i="61"/>
  <c r="J24" i="61"/>
  <c r="I24" i="61"/>
  <c r="H24" i="61"/>
  <c r="L24" i="61" s="1"/>
  <c r="M24" i="61" s="1"/>
  <c r="G24" i="61"/>
  <c r="F24" i="61"/>
  <c r="E24" i="61"/>
  <c r="D24" i="61"/>
  <c r="L28" i="61" s="1"/>
  <c r="M28" i="61" s="1"/>
  <c r="C24" i="61"/>
  <c r="B24" i="61"/>
  <c r="AB21" i="61"/>
  <c r="AA21" i="61"/>
  <c r="M21" i="61"/>
  <c r="L21" i="61"/>
  <c r="AB17" i="61"/>
  <c r="AA17" i="61"/>
  <c r="M17" i="61"/>
  <c r="L17" i="61"/>
  <c r="AB16" i="61"/>
  <c r="AA16" i="61"/>
  <c r="M16" i="61"/>
  <c r="L16" i="61"/>
  <c r="AB12" i="61"/>
  <c r="AA12" i="61"/>
  <c r="M12" i="61"/>
  <c r="L12" i="61"/>
  <c r="AB11" i="61"/>
  <c r="AA11" i="61"/>
  <c r="M11" i="61"/>
  <c r="L11" i="61"/>
  <c r="AB10" i="61"/>
  <c r="AA10" i="61"/>
  <c r="M10" i="61"/>
  <c r="L10" i="61"/>
  <c r="AB9" i="61"/>
  <c r="AA9" i="61"/>
  <c r="M9" i="61"/>
  <c r="L9" i="61"/>
  <c r="AB8" i="61"/>
  <c r="AA8" i="61"/>
  <c r="M8" i="61"/>
  <c r="L8" i="61"/>
  <c r="Z26" i="60"/>
  <c r="Y26" i="60"/>
  <c r="X26" i="60"/>
  <c r="W26" i="60"/>
  <c r="V26" i="60"/>
  <c r="U26" i="60"/>
  <c r="T26" i="60"/>
  <c r="S26" i="60"/>
  <c r="AA26" i="60" s="1"/>
  <c r="AB26" i="60" s="1"/>
  <c r="R26" i="60"/>
  <c r="Q26" i="60"/>
  <c r="K26" i="60"/>
  <c r="J26" i="60"/>
  <c r="I26" i="60"/>
  <c r="H26" i="60"/>
  <c r="G26" i="60"/>
  <c r="F26" i="60"/>
  <c r="E26" i="60"/>
  <c r="D26" i="60"/>
  <c r="C26" i="60"/>
  <c r="B26" i="60"/>
  <c r="L26" i="60" s="1"/>
  <c r="M26" i="60" s="1"/>
  <c r="Z25" i="60"/>
  <c r="Y25" i="60"/>
  <c r="X25" i="60"/>
  <c r="W25" i="60"/>
  <c r="V25" i="60"/>
  <c r="U25" i="60"/>
  <c r="T25" i="60"/>
  <c r="S25" i="60"/>
  <c r="R25" i="60"/>
  <c r="Q25" i="60"/>
  <c r="AA25" i="60" s="1"/>
  <c r="AB25" i="60" s="1"/>
  <c r="L25" i="60"/>
  <c r="M25" i="60" s="1"/>
  <c r="K25" i="60"/>
  <c r="J25" i="60"/>
  <c r="I25" i="60"/>
  <c r="H25" i="60"/>
  <c r="G25" i="60"/>
  <c r="F25" i="60"/>
  <c r="E25" i="60"/>
  <c r="D25" i="60"/>
  <c r="C25" i="60"/>
  <c r="B25" i="60"/>
  <c r="Z24" i="60"/>
  <c r="Y24" i="60"/>
  <c r="AA24" i="60" s="1"/>
  <c r="AB24" i="60" s="1"/>
  <c r="X24" i="60"/>
  <c r="W24" i="60"/>
  <c r="V24" i="60"/>
  <c r="U24" i="60"/>
  <c r="T24" i="60"/>
  <c r="S24" i="60"/>
  <c r="AA28" i="60" s="1"/>
  <c r="AB28" i="60" s="1"/>
  <c r="R24" i="60"/>
  <c r="Q24" i="60"/>
  <c r="K24" i="60"/>
  <c r="J24" i="60"/>
  <c r="I24" i="60"/>
  <c r="H24" i="60"/>
  <c r="L24" i="60" s="1"/>
  <c r="M24" i="60" s="1"/>
  <c r="G24" i="60"/>
  <c r="F24" i="60"/>
  <c r="E24" i="60"/>
  <c r="D24" i="60"/>
  <c r="C24" i="60"/>
  <c r="B24" i="60"/>
  <c r="L28" i="60" s="1"/>
  <c r="M28" i="60" s="1"/>
  <c r="AB21" i="60"/>
  <c r="AA21" i="60"/>
  <c r="M21" i="60"/>
  <c r="L21" i="60"/>
  <c r="AB17" i="60"/>
  <c r="AA17" i="60"/>
  <c r="M17" i="60"/>
  <c r="L17" i="60"/>
  <c r="AB16" i="60"/>
  <c r="AA16" i="60"/>
  <c r="M16" i="60"/>
  <c r="L16" i="60"/>
  <c r="AB12" i="60"/>
  <c r="AA12" i="60"/>
  <c r="M12" i="60"/>
  <c r="L12" i="60"/>
  <c r="AB11" i="60"/>
  <c r="AA11" i="60"/>
  <c r="M11" i="60"/>
  <c r="L11" i="60"/>
  <c r="AB10" i="60"/>
  <c r="AA10" i="60"/>
  <c r="M10" i="60"/>
  <c r="L10" i="60"/>
  <c r="AB9" i="60"/>
  <c r="AA9" i="60"/>
  <c r="M9" i="60"/>
  <c r="L9" i="60"/>
  <c r="AB8" i="60"/>
  <c r="AA8" i="60"/>
  <c r="M8" i="60"/>
  <c r="L8" i="60"/>
  <c r="Z26" i="59"/>
  <c r="Y26" i="59"/>
  <c r="X26" i="59"/>
  <c r="W26" i="59"/>
  <c r="V26" i="59"/>
  <c r="U26" i="59"/>
  <c r="T26" i="59"/>
  <c r="S26" i="59"/>
  <c r="AA26" i="59" s="1"/>
  <c r="AB26" i="59" s="1"/>
  <c r="R26" i="59"/>
  <c r="Q26" i="59"/>
  <c r="K26" i="59"/>
  <c r="J26" i="59"/>
  <c r="I26" i="59"/>
  <c r="H26" i="59"/>
  <c r="G26" i="59"/>
  <c r="F26" i="59"/>
  <c r="E26" i="59"/>
  <c r="D26" i="59"/>
  <c r="C26" i="59"/>
  <c r="B26" i="59"/>
  <c r="L26" i="59" s="1"/>
  <c r="M26" i="59" s="1"/>
  <c r="Z25" i="59"/>
  <c r="Y25" i="59"/>
  <c r="X25" i="59"/>
  <c r="W25" i="59"/>
  <c r="V25" i="59"/>
  <c r="U25" i="59"/>
  <c r="T25" i="59"/>
  <c r="S25" i="59"/>
  <c r="R25" i="59"/>
  <c r="Q25" i="59"/>
  <c r="AA25" i="59" s="1"/>
  <c r="AB25" i="59" s="1"/>
  <c r="L25" i="59"/>
  <c r="M25" i="59" s="1"/>
  <c r="K25" i="59"/>
  <c r="J25" i="59"/>
  <c r="I25" i="59"/>
  <c r="H25" i="59"/>
  <c r="G25" i="59"/>
  <c r="F25" i="59"/>
  <c r="E25" i="59"/>
  <c r="D25" i="59"/>
  <c r="C25" i="59"/>
  <c r="B25" i="59"/>
  <c r="Z24" i="59"/>
  <c r="Y24" i="59"/>
  <c r="AA24" i="59" s="1"/>
  <c r="AB24" i="59" s="1"/>
  <c r="X24" i="59"/>
  <c r="W24" i="59"/>
  <c r="V24" i="59"/>
  <c r="U24" i="59"/>
  <c r="T24" i="59"/>
  <c r="S24" i="59"/>
  <c r="R24" i="59"/>
  <c r="Q24" i="59"/>
  <c r="AA28" i="59" s="1"/>
  <c r="AB28" i="59" s="1"/>
  <c r="K24" i="59"/>
  <c r="J24" i="59"/>
  <c r="I24" i="59"/>
  <c r="H24" i="59"/>
  <c r="L24" i="59" s="1"/>
  <c r="M24" i="59" s="1"/>
  <c r="G24" i="59"/>
  <c r="F24" i="59"/>
  <c r="E24" i="59"/>
  <c r="D24" i="59"/>
  <c r="C24" i="59"/>
  <c r="B24" i="59"/>
  <c r="L28" i="59" s="1"/>
  <c r="M28" i="59" s="1"/>
  <c r="AB21" i="59"/>
  <c r="AA21" i="59"/>
  <c r="M21" i="59"/>
  <c r="L21" i="59"/>
  <c r="AB17" i="59"/>
  <c r="AA17" i="59"/>
  <c r="M17" i="59"/>
  <c r="L17" i="59"/>
  <c r="AB16" i="59"/>
  <c r="AA16" i="59"/>
  <c r="M16" i="59"/>
  <c r="L16" i="59"/>
  <c r="AB12" i="59"/>
  <c r="AA12" i="59"/>
  <c r="M12" i="59"/>
  <c r="L12" i="59"/>
  <c r="AB11" i="59"/>
  <c r="AA11" i="59"/>
  <c r="M11" i="59"/>
  <c r="L11" i="59"/>
  <c r="AB10" i="59"/>
  <c r="AA10" i="59"/>
  <c r="M10" i="59"/>
  <c r="L10" i="59"/>
  <c r="AB9" i="59"/>
  <c r="AA9" i="59"/>
  <c r="M9" i="59"/>
  <c r="L9" i="59"/>
  <c r="AB8" i="59"/>
  <c r="AA8" i="59"/>
  <c r="M8" i="59"/>
  <c r="L8" i="59"/>
  <c r="Z26" i="58"/>
  <c r="Y26" i="58"/>
  <c r="X26" i="58"/>
  <c r="W26" i="58"/>
  <c r="V26" i="58"/>
  <c r="U26" i="58"/>
  <c r="T26" i="58"/>
  <c r="S26" i="58"/>
  <c r="AA26" i="58" s="1"/>
  <c r="AB26" i="58" s="1"/>
  <c r="R26" i="58"/>
  <c r="Q26" i="58"/>
  <c r="K26" i="58"/>
  <c r="J26" i="58"/>
  <c r="I26" i="58"/>
  <c r="H26" i="58"/>
  <c r="G26" i="58"/>
  <c r="F26" i="58"/>
  <c r="E26" i="58"/>
  <c r="D26" i="58"/>
  <c r="C26" i="58"/>
  <c r="B26" i="58"/>
  <c r="L26" i="58" s="1"/>
  <c r="M26" i="58" s="1"/>
  <c r="Z25" i="58"/>
  <c r="Y25" i="58"/>
  <c r="X25" i="58"/>
  <c r="W25" i="58"/>
  <c r="V25" i="58"/>
  <c r="U25" i="58"/>
  <c r="T25" i="58"/>
  <c r="S25" i="58"/>
  <c r="R25" i="58"/>
  <c r="Q25" i="58"/>
  <c r="AA25" i="58" s="1"/>
  <c r="AB25" i="58" s="1"/>
  <c r="L25" i="58"/>
  <c r="M25" i="58" s="1"/>
  <c r="K25" i="58"/>
  <c r="J25" i="58"/>
  <c r="I25" i="58"/>
  <c r="H25" i="58"/>
  <c r="G25" i="58"/>
  <c r="F25" i="58"/>
  <c r="E25" i="58"/>
  <c r="D25" i="58"/>
  <c r="C25" i="58"/>
  <c r="B25" i="58"/>
  <c r="Z24" i="58"/>
  <c r="Y24" i="58"/>
  <c r="AA24" i="58" s="1"/>
  <c r="AB24" i="58" s="1"/>
  <c r="X24" i="58"/>
  <c r="W24" i="58"/>
  <c r="V24" i="58"/>
  <c r="U24" i="58"/>
  <c r="T24" i="58"/>
  <c r="S24" i="58"/>
  <c r="R24" i="58"/>
  <c r="Q24" i="58"/>
  <c r="AA28" i="58" s="1"/>
  <c r="AB28" i="58" s="1"/>
  <c r="K24" i="58"/>
  <c r="J24" i="58"/>
  <c r="I24" i="58"/>
  <c r="H24" i="58"/>
  <c r="L24" i="58" s="1"/>
  <c r="M24" i="58" s="1"/>
  <c r="G24" i="58"/>
  <c r="F24" i="58"/>
  <c r="E24" i="58"/>
  <c r="D24" i="58"/>
  <c r="C24" i="58"/>
  <c r="B24" i="58"/>
  <c r="L28" i="58" s="1"/>
  <c r="M28" i="58" s="1"/>
  <c r="AB21" i="58"/>
  <c r="AA21" i="58"/>
  <c r="M21" i="58"/>
  <c r="L21" i="58"/>
  <c r="AB17" i="58"/>
  <c r="AA17" i="58"/>
  <c r="M17" i="58"/>
  <c r="L17" i="58"/>
  <c r="AB16" i="58"/>
  <c r="AA16" i="58"/>
  <c r="M16" i="58"/>
  <c r="L16" i="58"/>
  <c r="AB12" i="58"/>
  <c r="AA12" i="58"/>
  <c r="M12" i="58"/>
  <c r="L12" i="58"/>
  <c r="AB11" i="58"/>
  <c r="AA11" i="58"/>
  <c r="M11" i="58"/>
  <c r="L11" i="58"/>
  <c r="AB10" i="58"/>
  <c r="AA10" i="58"/>
  <c r="M10" i="58"/>
  <c r="L10" i="58"/>
  <c r="AB9" i="58"/>
  <c r="AA9" i="58"/>
  <c r="M9" i="58"/>
  <c r="L9" i="58"/>
  <c r="AB8" i="58"/>
  <c r="AA8" i="58"/>
  <c r="M8" i="58"/>
  <c r="L8" i="58"/>
  <c r="Z26" i="57"/>
  <c r="Y26" i="57"/>
  <c r="X26" i="57"/>
  <c r="W26" i="57"/>
  <c r="V26" i="57"/>
  <c r="U26" i="57"/>
  <c r="T26" i="57"/>
  <c r="S26" i="57"/>
  <c r="R26" i="57"/>
  <c r="Q26" i="57"/>
  <c r="AA26" i="57" s="1"/>
  <c r="AB26" i="57" s="1"/>
  <c r="L26" i="57"/>
  <c r="M26" i="57" s="1"/>
  <c r="K26" i="57"/>
  <c r="J26" i="57"/>
  <c r="I26" i="57"/>
  <c r="H26" i="57"/>
  <c r="G26" i="57"/>
  <c r="F26" i="57"/>
  <c r="E26" i="57"/>
  <c r="D26" i="57"/>
  <c r="C26" i="57"/>
  <c r="B26" i="57"/>
  <c r="Z25" i="57"/>
  <c r="Y25" i="57"/>
  <c r="X25" i="57"/>
  <c r="W25" i="57"/>
  <c r="V25" i="57"/>
  <c r="U25" i="57"/>
  <c r="T25" i="57"/>
  <c r="S25" i="57"/>
  <c r="R25" i="57"/>
  <c r="Q25" i="57"/>
  <c r="AA25" i="57" s="1"/>
  <c r="AB25" i="57" s="1"/>
  <c r="K25" i="57"/>
  <c r="J25" i="57"/>
  <c r="I25" i="57"/>
  <c r="H25" i="57"/>
  <c r="G25" i="57"/>
  <c r="L25" i="57" s="1"/>
  <c r="M25" i="57" s="1"/>
  <c r="F25" i="57"/>
  <c r="E25" i="57"/>
  <c r="D25" i="57"/>
  <c r="C25" i="57"/>
  <c r="B25" i="57"/>
  <c r="Z24" i="57"/>
  <c r="Y24" i="57"/>
  <c r="X24" i="57"/>
  <c r="W24" i="57"/>
  <c r="V24" i="57"/>
  <c r="U24" i="57"/>
  <c r="T24" i="57"/>
  <c r="AA28" i="57" s="1"/>
  <c r="AB28" i="57" s="1"/>
  <c r="S24" i="57"/>
  <c r="R24" i="57"/>
  <c r="Q24" i="57"/>
  <c r="K24" i="57"/>
  <c r="J24" i="57"/>
  <c r="I24" i="57"/>
  <c r="H24" i="57"/>
  <c r="G24" i="57"/>
  <c r="F24" i="57"/>
  <c r="E24" i="57"/>
  <c r="D24" i="57"/>
  <c r="C24" i="57"/>
  <c r="L28" i="57" s="1"/>
  <c r="M28" i="57" s="1"/>
  <c r="B24" i="57"/>
  <c r="AB21" i="57"/>
  <c r="AA21" i="57"/>
  <c r="M21" i="57"/>
  <c r="L21" i="57"/>
  <c r="AB17" i="57"/>
  <c r="AA17" i="57"/>
  <c r="M17" i="57"/>
  <c r="L17" i="57"/>
  <c r="AB16" i="57"/>
  <c r="AA16" i="57"/>
  <c r="M16" i="57"/>
  <c r="L16" i="57"/>
  <c r="AB12" i="57"/>
  <c r="AA12" i="57"/>
  <c r="M12" i="57"/>
  <c r="L12" i="57"/>
  <c r="AB11" i="57"/>
  <c r="AA11" i="57"/>
  <c r="M11" i="57"/>
  <c r="L11" i="57"/>
  <c r="AB10" i="57"/>
  <c r="AA10" i="57"/>
  <c r="M10" i="57"/>
  <c r="L10" i="57"/>
  <c r="AB9" i="57"/>
  <c r="AA9" i="57"/>
  <c r="M9" i="57"/>
  <c r="L9" i="57"/>
  <c r="AB8" i="57"/>
  <c r="AA8" i="57"/>
  <c r="M8" i="57"/>
  <c r="L8" i="57"/>
  <c r="Z26" i="56"/>
  <c r="Y26" i="56"/>
  <c r="X26" i="56"/>
  <c r="W26" i="56"/>
  <c r="V26" i="56"/>
  <c r="U26" i="56"/>
  <c r="T26" i="56"/>
  <c r="S26" i="56"/>
  <c r="R26" i="56"/>
  <c r="Q26" i="56"/>
  <c r="AA26" i="56" s="1"/>
  <c r="AB26" i="56" s="1"/>
  <c r="K26" i="56"/>
  <c r="J26" i="56"/>
  <c r="I26" i="56"/>
  <c r="H26" i="56"/>
  <c r="G26" i="56"/>
  <c r="F26" i="56"/>
  <c r="E26" i="56"/>
  <c r="D26" i="56"/>
  <c r="C26" i="56"/>
  <c r="B26" i="56"/>
  <c r="L26" i="56" s="1"/>
  <c r="M26" i="56" s="1"/>
  <c r="Z25" i="56"/>
  <c r="Y25" i="56"/>
  <c r="X25" i="56"/>
  <c r="W25" i="56"/>
  <c r="V25" i="56"/>
  <c r="U25" i="56"/>
  <c r="T25" i="56"/>
  <c r="S25" i="56"/>
  <c r="R25" i="56"/>
  <c r="Q25" i="56"/>
  <c r="AA25" i="56" s="1"/>
  <c r="AB25" i="56" s="1"/>
  <c r="L25" i="56"/>
  <c r="M25" i="56" s="1"/>
  <c r="K25" i="56"/>
  <c r="J25" i="56"/>
  <c r="I25" i="56"/>
  <c r="H25" i="56"/>
  <c r="G25" i="56"/>
  <c r="F25" i="56"/>
  <c r="E25" i="56"/>
  <c r="D25" i="56"/>
  <c r="C25" i="56"/>
  <c r="B25" i="56"/>
  <c r="Z24" i="56"/>
  <c r="Y24" i="56"/>
  <c r="AA24" i="56" s="1"/>
  <c r="AB24" i="56" s="1"/>
  <c r="X24" i="56"/>
  <c r="W24" i="56"/>
  <c r="V24" i="56"/>
  <c r="U24" i="56"/>
  <c r="T24" i="56"/>
  <c r="S24" i="56"/>
  <c r="R24" i="56"/>
  <c r="Q24" i="56"/>
  <c r="AA28" i="56" s="1"/>
  <c r="AB28" i="56" s="1"/>
  <c r="K24" i="56"/>
  <c r="J24" i="56"/>
  <c r="I24" i="56"/>
  <c r="H24" i="56"/>
  <c r="L24" i="56" s="1"/>
  <c r="M24" i="56" s="1"/>
  <c r="G24" i="56"/>
  <c r="F24" i="56"/>
  <c r="E24" i="56"/>
  <c r="D24" i="56"/>
  <c r="C24" i="56"/>
  <c r="L28" i="56" s="1"/>
  <c r="M28" i="56" s="1"/>
  <c r="B24" i="56"/>
  <c r="AB21" i="56"/>
  <c r="AA21" i="56"/>
  <c r="M21" i="56"/>
  <c r="L21" i="56"/>
  <c r="AB17" i="56"/>
  <c r="AA17" i="56"/>
  <c r="M17" i="56"/>
  <c r="L17" i="56"/>
  <c r="AB16" i="56"/>
  <c r="AA16" i="56"/>
  <c r="M16" i="56"/>
  <c r="L16" i="56"/>
  <c r="AB12" i="56"/>
  <c r="AA12" i="56"/>
  <c r="M12" i="56"/>
  <c r="L12" i="56"/>
  <c r="AB11" i="56"/>
  <c r="AA11" i="56"/>
  <c r="M11" i="56"/>
  <c r="L11" i="56"/>
  <c r="AB10" i="56"/>
  <c r="AA10" i="56"/>
  <c r="M10" i="56"/>
  <c r="L10" i="56"/>
  <c r="AB9" i="56"/>
  <c r="AA9" i="56"/>
  <c r="M9" i="56"/>
  <c r="L9" i="56"/>
  <c r="AB8" i="56"/>
  <c r="AA8" i="56"/>
  <c r="M8" i="56"/>
  <c r="L8" i="56"/>
  <c r="Z26" i="55"/>
  <c r="Y26" i="55"/>
  <c r="X26" i="55"/>
  <c r="W26" i="55"/>
  <c r="V26" i="55"/>
  <c r="U26" i="55"/>
  <c r="T26" i="55"/>
  <c r="S26" i="55"/>
  <c r="AA26" i="55" s="1"/>
  <c r="AB26" i="55" s="1"/>
  <c r="R26" i="55"/>
  <c r="Q26" i="55"/>
  <c r="K26" i="55"/>
  <c r="J26" i="55"/>
  <c r="I26" i="55"/>
  <c r="H26" i="55"/>
  <c r="G26" i="55"/>
  <c r="F26" i="55"/>
  <c r="E26" i="55"/>
  <c r="D26" i="55"/>
  <c r="C26" i="55"/>
  <c r="B26" i="55"/>
  <c r="L26" i="55" s="1"/>
  <c r="M26" i="55" s="1"/>
  <c r="Z25" i="55"/>
  <c r="Y25" i="55"/>
  <c r="X25" i="55"/>
  <c r="W25" i="55"/>
  <c r="V25" i="55"/>
  <c r="U25" i="55"/>
  <c r="T25" i="55"/>
  <c r="S25" i="55"/>
  <c r="R25" i="55"/>
  <c r="Q25" i="55"/>
  <c r="AA25" i="55" s="1"/>
  <c r="AB25" i="55" s="1"/>
  <c r="L25" i="55"/>
  <c r="M25" i="55" s="1"/>
  <c r="K25" i="55"/>
  <c r="J25" i="55"/>
  <c r="I25" i="55"/>
  <c r="H25" i="55"/>
  <c r="G25" i="55"/>
  <c r="F25" i="55"/>
  <c r="E25" i="55"/>
  <c r="D25" i="55"/>
  <c r="C25" i="55"/>
  <c r="B25" i="55"/>
  <c r="Z24" i="55"/>
  <c r="Y24" i="55"/>
  <c r="AA24" i="55" s="1"/>
  <c r="AB24" i="55" s="1"/>
  <c r="X24" i="55"/>
  <c r="W24" i="55"/>
  <c r="V24" i="55"/>
  <c r="U24" i="55"/>
  <c r="T24" i="55"/>
  <c r="S24" i="55"/>
  <c r="R24" i="55"/>
  <c r="Q24" i="55"/>
  <c r="AA28" i="55" s="1"/>
  <c r="AB28" i="55" s="1"/>
  <c r="K24" i="55"/>
  <c r="J24" i="55"/>
  <c r="I24" i="55"/>
  <c r="H24" i="55"/>
  <c r="L24" i="55" s="1"/>
  <c r="M24" i="55" s="1"/>
  <c r="G24" i="55"/>
  <c r="F24" i="55"/>
  <c r="E24" i="55"/>
  <c r="D24" i="55"/>
  <c r="C24" i="55"/>
  <c r="B24" i="55"/>
  <c r="L28" i="55" s="1"/>
  <c r="M28" i="55" s="1"/>
  <c r="AB21" i="55"/>
  <c r="AA21" i="55"/>
  <c r="M21" i="55"/>
  <c r="L21" i="55"/>
  <c r="AB17" i="55"/>
  <c r="AA17" i="55"/>
  <c r="M17" i="55"/>
  <c r="L17" i="55"/>
  <c r="AB16" i="55"/>
  <c r="AA16" i="55"/>
  <c r="M16" i="55"/>
  <c r="L16" i="55"/>
  <c r="AB12" i="55"/>
  <c r="AA12" i="55"/>
  <c r="M12" i="55"/>
  <c r="L12" i="55"/>
  <c r="AB11" i="55"/>
  <c r="AA11" i="55"/>
  <c r="M11" i="55"/>
  <c r="L11" i="55"/>
  <c r="AB10" i="55"/>
  <c r="AA10" i="55"/>
  <c r="M10" i="55"/>
  <c r="L10" i="55"/>
  <c r="AB9" i="55"/>
  <c r="AA9" i="55"/>
  <c r="M9" i="55"/>
  <c r="L9" i="55"/>
  <c r="AB8" i="55"/>
  <c r="AA8" i="55"/>
  <c r="M8" i="55"/>
  <c r="L8" i="55"/>
  <c r="AA26" i="54"/>
  <c r="AB26" i="54" s="1"/>
  <c r="Z26" i="54"/>
  <c r="Y26" i="54"/>
  <c r="X26" i="54"/>
  <c r="W26" i="54"/>
  <c r="V26" i="54"/>
  <c r="U26" i="54"/>
  <c r="T26" i="54"/>
  <c r="S26" i="54"/>
  <c r="R26" i="54"/>
  <c r="Q26" i="54"/>
  <c r="L26" i="54"/>
  <c r="M26" i="54" s="1"/>
  <c r="K26" i="54"/>
  <c r="J26" i="54"/>
  <c r="I26" i="54"/>
  <c r="H26" i="54"/>
  <c r="G26" i="54"/>
  <c r="F26" i="54"/>
  <c r="E26" i="54"/>
  <c r="D26" i="54"/>
  <c r="C26" i="54"/>
  <c r="B26" i="54"/>
  <c r="Z25" i="54"/>
  <c r="Y25" i="54"/>
  <c r="AA25" i="54" s="1"/>
  <c r="AB25" i="54" s="1"/>
  <c r="X25" i="54"/>
  <c r="W25" i="54"/>
  <c r="V25" i="54"/>
  <c r="U25" i="54"/>
  <c r="T25" i="54"/>
  <c r="S25" i="54"/>
  <c r="R25" i="54"/>
  <c r="Q25" i="54"/>
  <c r="L25" i="54"/>
  <c r="M25" i="54" s="1"/>
  <c r="K25" i="54"/>
  <c r="J25" i="54"/>
  <c r="I25" i="54"/>
  <c r="H25" i="54"/>
  <c r="G25" i="54"/>
  <c r="F25" i="54"/>
  <c r="E25" i="54"/>
  <c r="D25" i="54"/>
  <c r="C25" i="54"/>
  <c r="B25" i="54"/>
  <c r="Z24" i="54"/>
  <c r="Y24" i="54"/>
  <c r="X24" i="54"/>
  <c r="W24" i="54"/>
  <c r="V24" i="54"/>
  <c r="U24" i="54"/>
  <c r="AA24" i="54" s="1"/>
  <c r="AB24" i="54" s="1"/>
  <c r="T24" i="54"/>
  <c r="S24" i="54"/>
  <c r="R24" i="54"/>
  <c r="Q24" i="54"/>
  <c r="AA28" i="54" s="1"/>
  <c r="AB28" i="54" s="1"/>
  <c r="K24" i="54"/>
  <c r="J24" i="54"/>
  <c r="I24" i="54"/>
  <c r="H24" i="54"/>
  <c r="G24" i="54"/>
  <c r="F24" i="54"/>
  <c r="E24" i="54"/>
  <c r="D24" i="54"/>
  <c r="L28" i="54" s="1"/>
  <c r="M28" i="54" s="1"/>
  <c r="C24" i="54"/>
  <c r="B24" i="54"/>
  <c r="AB21" i="54"/>
  <c r="AA21" i="54"/>
  <c r="M21" i="54"/>
  <c r="L21" i="54"/>
  <c r="AB17" i="54"/>
  <c r="AA17" i="54"/>
  <c r="M17" i="54"/>
  <c r="L17" i="54"/>
  <c r="AB16" i="54"/>
  <c r="AA16" i="54"/>
  <c r="M16" i="54"/>
  <c r="L16" i="54"/>
  <c r="AB12" i="54"/>
  <c r="AA12" i="54"/>
  <c r="M12" i="54"/>
  <c r="L12" i="54"/>
  <c r="AB11" i="54"/>
  <c r="AA11" i="54"/>
  <c r="M11" i="54"/>
  <c r="L11" i="54"/>
  <c r="AB10" i="54"/>
  <c r="AA10" i="54"/>
  <c r="M10" i="54"/>
  <c r="L10" i="54"/>
  <c r="AB9" i="54"/>
  <c r="AA9" i="54"/>
  <c r="M9" i="54"/>
  <c r="L9" i="54"/>
  <c r="AB8" i="54"/>
  <c r="AA8" i="54"/>
  <c r="M8" i="54"/>
  <c r="L8" i="54"/>
  <c r="L8" i="34"/>
  <c r="Z26" i="37"/>
  <c r="Y26" i="37"/>
  <c r="X26" i="37"/>
  <c r="W26" i="37"/>
  <c r="V26" i="37"/>
  <c r="U26" i="37"/>
  <c r="T26" i="37"/>
  <c r="S26" i="37"/>
  <c r="R26" i="37"/>
  <c r="Q26" i="37"/>
  <c r="AA26" i="37" s="1"/>
  <c r="AB26" i="37" s="1"/>
  <c r="K26" i="37"/>
  <c r="J26" i="37"/>
  <c r="I26" i="37"/>
  <c r="H26" i="37"/>
  <c r="G26" i="37"/>
  <c r="F26" i="37"/>
  <c r="E26" i="37"/>
  <c r="D26" i="37"/>
  <c r="C26" i="37"/>
  <c r="B26" i="37"/>
  <c r="L26" i="37" s="1"/>
  <c r="M26" i="37" s="1"/>
  <c r="Z25" i="37"/>
  <c r="Y25" i="37"/>
  <c r="X25" i="37"/>
  <c r="W25" i="37"/>
  <c r="V25" i="37"/>
  <c r="U25" i="37"/>
  <c r="T25" i="37"/>
  <c r="S25" i="37"/>
  <c r="R25" i="37"/>
  <c r="Q25" i="37"/>
  <c r="AA25" i="37" s="1"/>
  <c r="AB25" i="37" s="1"/>
  <c r="K25" i="37"/>
  <c r="J25" i="37"/>
  <c r="I25" i="37"/>
  <c r="H25" i="37"/>
  <c r="G25" i="37"/>
  <c r="F25" i="37"/>
  <c r="E25" i="37"/>
  <c r="D25" i="37"/>
  <c r="C25" i="37"/>
  <c r="B25" i="37"/>
  <c r="L25" i="37" s="1"/>
  <c r="M25" i="37" s="1"/>
  <c r="Z24" i="37"/>
  <c r="Y24" i="37"/>
  <c r="X24" i="37"/>
  <c r="W24" i="37"/>
  <c r="AA28" i="37" s="1"/>
  <c r="AB28" i="37" s="1"/>
  <c r="V24" i="37"/>
  <c r="U24" i="37"/>
  <c r="T24" i="37"/>
  <c r="S24" i="37"/>
  <c r="R24" i="37"/>
  <c r="Q24" i="37"/>
  <c r="K24" i="37"/>
  <c r="J24" i="37"/>
  <c r="I24" i="37"/>
  <c r="H24" i="37"/>
  <c r="G24" i="37"/>
  <c r="F24" i="37"/>
  <c r="E24" i="37"/>
  <c r="D24" i="37"/>
  <c r="C24" i="37"/>
  <c r="B24" i="37"/>
  <c r="L28" i="37" s="1"/>
  <c r="M28" i="37" s="1"/>
  <c r="AB21" i="37"/>
  <c r="AA21" i="37"/>
  <c r="M21" i="37"/>
  <c r="L21" i="37"/>
  <c r="AB17" i="37"/>
  <c r="AA17" i="37"/>
  <c r="M17" i="37"/>
  <c r="L17" i="37"/>
  <c r="AB16" i="37"/>
  <c r="AA16" i="37"/>
  <c r="M16" i="37"/>
  <c r="L16" i="37"/>
  <c r="AB12" i="37"/>
  <c r="AA12" i="37"/>
  <c r="M12" i="37"/>
  <c r="L12" i="37"/>
  <c r="AB11" i="37"/>
  <c r="AA11" i="37"/>
  <c r="M11" i="37"/>
  <c r="L11" i="37"/>
  <c r="AB10" i="37"/>
  <c r="AA10" i="37"/>
  <c r="M10" i="37"/>
  <c r="L10" i="37"/>
  <c r="AB9" i="37"/>
  <c r="AA9" i="37"/>
  <c r="M9" i="37"/>
  <c r="L9" i="37"/>
  <c r="AB8" i="37"/>
  <c r="AA8" i="37"/>
  <c r="M8" i="37"/>
  <c r="L8" i="37"/>
  <c r="Z26" i="36"/>
  <c r="Y26" i="36"/>
  <c r="X26" i="36"/>
  <c r="W26" i="36"/>
  <c r="V26" i="36"/>
  <c r="U26" i="36"/>
  <c r="T26" i="36"/>
  <c r="S26" i="36"/>
  <c r="AA26" i="36" s="1"/>
  <c r="AB26" i="36" s="1"/>
  <c r="R26" i="36"/>
  <c r="Q26" i="36"/>
  <c r="K26" i="36"/>
  <c r="J26" i="36"/>
  <c r="I26" i="36"/>
  <c r="H26" i="36"/>
  <c r="G26" i="36"/>
  <c r="F26" i="36"/>
  <c r="E26" i="36"/>
  <c r="D26" i="36"/>
  <c r="C26" i="36"/>
  <c r="B26" i="36"/>
  <c r="L26" i="36" s="1"/>
  <c r="M26" i="36" s="1"/>
  <c r="Z25" i="36"/>
  <c r="Y25" i="36"/>
  <c r="X25" i="36"/>
  <c r="W25" i="36"/>
  <c r="V25" i="36"/>
  <c r="U25" i="36"/>
  <c r="T25" i="36"/>
  <c r="S25" i="36"/>
  <c r="R25" i="36"/>
  <c r="Q25" i="36"/>
  <c r="AA25" i="36" s="1"/>
  <c r="AB25" i="36" s="1"/>
  <c r="K25" i="36"/>
  <c r="J25" i="36"/>
  <c r="I25" i="36"/>
  <c r="H25" i="36"/>
  <c r="G25" i="36"/>
  <c r="F25" i="36"/>
  <c r="E25" i="36"/>
  <c r="D25" i="36"/>
  <c r="C25" i="36"/>
  <c r="B25" i="36"/>
  <c r="Z24" i="36"/>
  <c r="Y24" i="36"/>
  <c r="AA24" i="36" s="1"/>
  <c r="AB24" i="36" s="1"/>
  <c r="X24" i="36"/>
  <c r="W24" i="36"/>
  <c r="V24" i="36"/>
  <c r="U24" i="36"/>
  <c r="T24" i="36"/>
  <c r="S24" i="36"/>
  <c r="AA28" i="36" s="1"/>
  <c r="AB28" i="36" s="1"/>
  <c r="R24" i="36"/>
  <c r="Q24" i="36"/>
  <c r="K24" i="36"/>
  <c r="J24" i="36"/>
  <c r="I24" i="36"/>
  <c r="H24" i="36"/>
  <c r="L24" i="36" s="1"/>
  <c r="M24" i="36" s="1"/>
  <c r="G24" i="36"/>
  <c r="F24" i="36"/>
  <c r="E24" i="36"/>
  <c r="D24" i="36"/>
  <c r="C24" i="36"/>
  <c r="B24" i="36"/>
  <c r="L28" i="36" s="1"/>
  <c r="M28" i="36" s="1"/>
  <c r="AB21" i="36"/>
  <c r="AA21" i="36"/>
  <c r="M21" i="36"/>
  <c r="L21" i="36"/>
  <c r="AB17" i="36"/>
  <c r="AA17" i="36"/>
  <c r="M17" i="36"/>
  <c r="L17" i="36"/>
  <c r="AB16" i="36"/>
  <c r="AA16" i="36"/>
  <c r="M16" i="36"/>
  <c r="L16" i="36"/>
  <c r="AB12" i="36"/>
  <c r="AA12" i="36"/>
  <c r="M12" i="36"/>
  <c r="L12" i="36"/>
  <c r="AB11" i="36"/>
  <c r="AA11" i="36"/>
  <c r="M11" i="36"/>
  <c r="L11" i="36"/>
  <c r="AB10" i="36"/>
  <c r="AA10" i="36"/>
  <c r="M10" i="36"/>
  <c r="L10" i="36"/>
  <c r="AB9" i="36"/>
  <c r="AA9" i="36"/>
  <c r="M9" i="36"/>
  <c r="L9" i="36"/>
  <c r="AB8" i="36"/>
  <c r="AA8" i="36"/>
  <c r="M8" i="36"/>
  <c r="L8" i="36"/>
  <c r="Z26" i="35"/>
  <c r="Y26" i="35"/>
  <c r="X26" i="35"/>
  <c r="W26" i="35"/>
  <c r="V26" i="35"/>
  <c r="U26" i="35"/>
  <c r="T26" i="35"/>
  <c r="S26" i="35"/>
  <c r="R26" i="35"/>
  <c r="Q26" i="35"/>
  <c r="K26" i="35"/>
  <c r="J26" i="35"/>
  <c r="I26" i="35"/>
  <c r="H26" i="35"/>
  <c r="G26" i="35"/>
  <c r="F26" i="35"/>
  <c r="E26" i="35"/>
  <c r="D26" i="35"/>
  <c r="C26" i="35"/>
  <c r="B26" i="35"/>
  <c r="L26" i="35" s="1"/>
  <c r="M26" i="35" s="1"/>
  <c r="Z25" i="35"/>
  <c r="Y25" i="35"/>
  <c r="X25" i="35"/>
  <c r="W25" i="35"/>
  <c r="V25" i="35"/>
  <c r="U25" i="35"/>
  <c r="T25" i="35"/>
  <c r="S25" i="35"/>
  <c r="R25" i="35"/>
  <c r="Q25" i="35"/>
  <c r="AA25" i="35" s="1"/>
  <c r="AB25" i="35" s="1"/>
  <c r="K25" i="35"/>
  <c r="J25" i="35"/>
  <c r="I25" i="35"/>
  <c r="H25" i="35"/>
  <c r="G25" i="35"/>
  <c r="F25" i="35"/>
  <c r="E25" i="35"/>
  <c r="D25" i="35"/>
  <c r="C25" i="35"/>
  <c r="B25" i="35"/>
  <c r="Z24" i="35"/>
  <c r="Y24" i="35"/>
  <c r="X24" i="35"/>
  <c r="W24" i="35"/>
  <c r="V24" i="35"/>
  <c r="U24" i="35"/>
  <c r="T24" i="35"/>
  <c r="S24" i="35"/>
  <c r="R24" i="35"/>
  <c r="Q24" i="35"/>
  <c r="K24" i="35"/>
  <c r="J24" i="35"/>
  <c r="I24" i="35"/>
  <c r="H24" i="35"/>
  <c r="L24" i="35" s="1"/>
  <c r="M24" i="35" s="1"/>
  <c r="G24" i="35"/>
  <c r="F24" i="35"/>
  <c r="E24" i="35"/>
  <c r="D24" i="35"/>
  <c r="C24" i="35"/>
  <c r="B24" i="35"/>
  <c r="L28" i="35" s="1"/>
  <c r="M28" i="35" s="1"/>
  <c r="AB21" i="35"/>
  <c r="AA21" i="35"/>
  <c r="M21" i="35"/>
  <c r="L21" i="35"/>
  <c r="AB17" i="35"/>
  <c r="AA17" i="35"/>
  <c r="M17" i="35"/>
  <c r="L17" i="35"/>
  <c r="AB16" i="35"/>
  <c r="AA16" i="35"/>
  <c r="M16" i="35"/>
  <c r="L16" i="35"/>
  <c r="AB12" i="35"/>
  <c r="AA12" i="35"/>
  <c r="M12" i="35"/>
  <c r="L12" i="35"/>
  <c r="AB11" i="35"/>
  <c r="AA11" i="35"/>
  <c r="M11" i="35"/>
  <c r="L11" i="35"/>
  <c r="AB10" i="35"/>
  <c r="AA10" i="35"/>
  <c r="M10" i="35"/>
  <c r="L10" i="35"/>
  <c r="AB9" i="35"/>
  <c r="AA9" i="35"/>
  <c r="M9" i="35"/>
  <c r="L9" i="35"/>
  <c r="AB8" i="35"/>
  <c r="AA8" i="35"/>
  <c r="M8" i="35"/>
  <c r="L8" i="35"/>
  <c r="AA24" i="69" l="1"/>
  <c r="AB24" i="69" s="1"/>
  <c r="L24" i="69"/>
  <c r="M24" i="69" s="1"/>
  <c r="L24" i="68"/>
  <c r="M24" i="68" s="1"/>
  <c r="AA24" i="67"/>
  <c r="AB24" i="67" s="1"/>
  <c r="L24" i="67"/>
  <c r="M24" i="67" s="1"/>
  <c r="AA24" i="57"/>
  <c r="AB24" i="57" s="1"/>
  <c r="L24" i="57"/>
  <c r="M24" i="57" s="1"/>
  <c r="L24" i="54"/>
  <c r="M24" i="54" s="1"/>
  <c r="AA24" i="37"/>
  <c r="AB24" i="37" s="1"/>
  <c r="L24" i="37"/>
  <c r="M24" i="37" s="1"/>
  <c r="L25" i="36"/>
  <c r="M25" i="36" s="1"/>
  <c r="AA24" i="35"/>
  <c r="AB24" i="35" s="1"/>
  <c r="AA28" i="35"/>
  <c r="AB28" i="35" s="1"/>
  <c r="AA26" i="35"/>
  <c r="AB26" i="35" s="1"/>
  <c r="L25" i="35"/>
  <c r="M25" i="35" s="1"/>
  <c r="AA21" i="34"/>
  <c r="L21" i="34"/>
  <c r="R25" i="34"/>
  <c r="S25" i="34"/>
  <c r="T25" i="34"/>
  <c r="U25" i="34"/>
  <c r="V25" i="34"/>
  <c r="W25" i="34"/>
  <c r="X25" i="34"/>
  <c r="Y25" i="34"/>
  <c r="Z25" i="34"/>
  <c r="Q25" i="34"/>
  <c r="R24" i="34"/>
  <c r="S24" i="34"/>
  <c r="T24" i="34"/>
  <c r="U24" i="34"/>
  <c r="V24" i="34"/>
  <c r="W24" i="34"/>
  <c r="X24" i="34"/>
  <c r="Y24" i="34"/>
  <c r="Z24" i="34"/>
  <c r="Q24" i="34"/>
  <c r="C25" i="34"/>
  <c r="D25" i="34"/>
  <c r="E25" i="34"/>
  <c r="F25" i="34"/>
  <c r="G25" i="34"/>
  <c r="H25" i="34"/>
  <c r="I25" i="34"/>
  <c r="J25" i="34"/>
  <c r="K25" i="34"/>
  <c r="B25" i="34"/>
  <c r="C24" i="34"/>
  <c r="D24" i="34"/>
  <c r="E24" i="34"/>
  <c r="F24" i="34"/>
  <c r="G24" i="34"/>
  <c r="H24" i="34"/>
  <c r="I24" i="34"/>
  <c r="J24" i="34"/>
  <c r="K24" i="34"/>
  <c r="B24" i="34"/>
  <c r="L24" i="34" s="1"/>
  <c r="B68" i="1"/>
  <c r="B26" i="34"/>
  <c r="R26" i="34"/>
  <c r="S26" i="34"/>
  <c r="T26" i="34"/>
  <c r="U26" i="34"/>
  <c r="V26" i="34"/>
  <c r="W26" i="34"/>
  <c r="X26" i="34"/>
  <c r="Y26" i="34"/>
  <c r="Z26" i="34"/>
  <c r="Q26" i="34"/>
  <c r="C26" i="34"/>
  <c r="D26" i="34"/>
  <c r="E26" i="34"/>
  <c r="F26" i="34"/>
  <c r="G26" i="34"/>
  <c r="H26" i="34"/>
  <c r="I26" i="34"/>
  <c r="J26" i="34"/>
  <c r="K26" i="34"/>
  <c r="AA17" i="34"/>
  <c r="AA16" i="34"/>
  <c r="L17" i="34"/>
  <c r="L16" i="34"/>
  <c r="AA12" i="34"/>
  <c r="AA11" i="34"/>
  <c r="AA10" i="34"/>
  <c r="AA9" i="34"/>
  <c r="AA8" i="34"/>
  <c r="L10" i="34"/>
  <c r="L12" i="34"/>
  <c r="L11" i="34"/>
  <c r="L9" i="34"/>
  <c r="H73" i="1"/>
  <c r="H72" i="1"/>
  <c r="H71" i="1"/>
  <c r="H70" i="1"/>
  <c r="H69" i="1"/>
  <c r="H68" i="1"/>
  <c r="H67" i="1"/>
  <c r="H66" i="1" l="1"/>
  <c r="H76" i="1" s="1"/>
  <c r="H77" i="1" s="1"/>
  <c r="B73" i="1"/>
  <c r="B72" i="1"/>
  <c r="B71" i="1"/>
  <c r="B70" i="1"/>
  <c r="B69" i="1"/>
  <c r="B67" i="1"/>
  <c r="B66" i="1"/>
  <c r="AA26" i="34"/>
  <c r="AB26" i="34" s="1"/>
  <c r="L26" i="34"/>
  <c r="M26" i="34" s="1"/>
  <c r="M24" i="34"/>
  <c r="AB21" i="34"/>
  <c r="M21" i="34"/>
  <c r="AB17" i="34"/>
  <c r="M17" i="34"/>
  <c r="AB16" i="34"/>
  <c r="M16" i="34"/>
  <c r="AB12" i="34"/>
  <c r="M12" i="34"/>
  <c r="AB11" i="34"/>
  <c r="M11" i="34"/>
  <c r="AB10" i="34"/>
  <c r="M10" i="34"/>
  <c r="AB9" i="34"/>
  <c r="M9" i="34"/>
  <c r="AB8" i="34"/>
  <c r="M8" i="34"/>
  <c r="AA25" i="34" l="1"/>
  <c r="AB25" i="34" s="1"/>
  <c r="AA28" i="34"/>
  <c r="AB28" i="34" s="1"/>
  <c r="L28" i="34"/>
  <c r="M28" i="34" s="1"/>
  <c r="L25" i="34"/>
  <c r="M25" i="34" s="1"/>
  <c r="B76" i="1"/>
  <c r="B77" i="1" s="1"/>
  <c r="AA24" i="34"/>
  <c r="AB24" i="34" s="1"/>
</calcChain>
</file>

<file path=xl/sharedStrings.xml><?xml version="1.0" encoding="utf-8"?>
<sst xmlns="http://schemas.openxmlformats.org/spreadsheetml/2006/main" count="1652" uniqueCount="143">
  <si>
    <t>1B. Waiting area</t>
  </si>
  <si>
    <t>Courses - Ytydysgu Heiw</t>
  </si>
  <si>
    <t>BCUHB- BCU.PCCOptometry@wales.nhs.uk</t>
  </si>
  <si>
    <t>CTMUHB- CTM.primarycareoptometry@wales.nhs.uk</t>
  </si>
  <si>
    <t>CVUHB- Optom.Cav@wales.nhs.uk</t>
  </si>
  <si>
    <t>SBUHB - SBU.PCCOptometry@wales.nhs.uk</t>
  </si>
  <si>
    <t>Powys - PrimaryCareGeneral.Powys@wales.nhs.uk</t>
  </si>
  <si>
    <t>ABUHB - ABB.PrimaryCareDepartment@wales.nhs.uk</t>
  </si>
  <si>
    <t>HDUHB - PrimaryCareOptometry.HDD@wales.nhs.uk</t>
  </si>
  <si>
    <t>Archwiliad hunanfyfyrio practis 2026</t>
  </si>
  <si>
    <t>RHAN A - i’w gwblhau erbyn mis Mehefin 2026</t>
  </si>
  <si>
    <t>RHAN B - Cwblhau a chyflwyno i’r Bwrdd Iechyd erbyn hanner dydd ar 14 Rhagfyr 2026</t>
  </si>
  <si>
    <t>Negeseuon iechyd</t>
  </si>
  <si>
    <t>Rhaid i bob contractwr gwblhau 'Negeseuon Iechyd'</t>
  </si>
  <si>
    <t>Eiddo sefydlog i gwblhau rhannau 1A-G</t>
  </si>
  <si>
    <t>Darparwyr symudol i gwblhau rhannau 1E, F, G, H</t>
  </si>
  <si>
    <t>Rhaid i bob contractwr gwblhau 'Cwestiynau Uniongyrchol' ar gyfer 10 cofnod claf olynol ar gyfer pob optometrydd sy'n gweithio (rhwng 6-12 Ebrill)</t>
  </si>
  <si>
    <t>Adnoddau ategol</t>
  </si>
  <si>
    <t>Nid cosb yw pwrpas yr archwiliad, ond cefnogi practisiau ac ymarferwyr drwy nodi cyfleoedd i wella, rhannu dysgu, a sicrhau bod gwasanaethau'n cael eu darparu'n ddiogel ac yn gyson.</t>
  </si>
  <si>
    <t>Dylid cyflwyno i'r Bwrdd Iechyd (erbyn hanner dydd 14 Rhagfyr 2026)</t>
  </si>
  <si>
    <t>Ar ôl cwblhau Rhan B, cyflwynwch i</t>
  </si>
  <si>
    <t>Mae rhagor o adnoddau AaGIC ar archwilio ar gael yma</t>
  </si>
  <si>
    <t>Ai ar gyfer cleifion GOCC yn unig y mae hyn?</t>
  </si>
  <si>
    <t>Dylid archwilio'r 10 cofnod cyntaf (GOCC a GOCC 2 band 1 os cynhaliwyd archwiliad llygaid) a welwyd gan bob optometrydd dros y cyfnod archwilio.</t>
  </si>
  <si>
    <t xml:space="preserve">Beth os welodd yr optometrydd llai na 10 claf a welodd optometrydd yn ystod y cyfnod archwilio?  </t>
  </si>
  <si>
    <t>Yna, gwnewch archwiliad o gynifer o gleifion ag a welodd yr optoemtrydd a nodwch mai dyma'r nifer a welwyd yn ystod y cyfnod hwnnw.</t>
  </si>
  <si>
    <t xml:space="preserve">Ydw i'n cynnwys optometryddion locwm? </t>
  </si>
  <si>
    <t>Ydych</t>
  </si>
  <si>
    <t xml:space="preserve">Ydw i'n cynnwys optometryddion sy’n fyfyrwyr? </t>
  </si>
  <si>
    <t xml:space="preserve">Pwy all gwblhau'r archwiliad? Oes angen iddo fod yn glinigwr? </t>
  </si>
  <si>
    <t>Gall unrhyw aelod o staff sy'n gyfarwydd â dehongli'r cofnod clinigol gwblhau'r offeryn archwilio</t>
  </si>
  <si>
    <t xml:space="preserve">Ydw i'n cynnwys GOCC2? </t>
  </si>
  <si>
    <t>Dylech gynnwys band 1 GOCC2 os cynhaliwyd archwiliad llygaid</t>
  </si>
  <si>
    <t xml:space="preserve">Sut ydym ni'n dewis pa gofnodion i'w defnyddio ar gyfer yr archwiliad? </t>
  </si>
  <si>
    <t>Dewiswch y 10 cofnod cyntaf a welwyd gan bob optometrydd dros y cyfnod archwilio.</t>
  </si>
  <si>
    <t>Rwy'n ymarferydd symudol sy'n gweithio ar draws nifer o Fyrddau Iechyd, ar gyfer pa Fwrdd Iechyd ydw i'n cwblhau'r archwiliad?</t>
  </si>
  <si>
    <t xml:space="preserve">Rhaid i chi gwblhau'r offeryn archwilio ar gyfer pob Bwrdd Iechyd rydych chi'n derbyn taliad QFO ganddo. </t>
  </si>
  <si>
    <t xml:space="preserve">Mae gen i optometryddion sy'n gweithio ar draws gwahanol bractisiau, oes rhaid i mi archwilio eu cardiau cofnodion ar draws pob un? </t>
  </si>
  <si>
    <t>Rhaid i chi gwblhau'r offeryn archwilio ar gyfer pob optometrydd ym mhob practis, felly bydd cofnodion rhai optometryddion yn cael eu harchwilio fwy nag unwaith.</t>
  </si>
  <si>
    <t xml:space="preserve">Sut fydd y taliad QFO yn cael ei wneud? </t>
  </si>
  <si>
    <t xml:space="preserve">Yn Ch3, os na chyflwynir yr offeryn archwilio sy'n adlewyrchu'r gwaith a gyflawnwyd yn Ch1, cynhelir cysoniad o'r holl weithgarwch QFO a all arwain at hawlio arian yn ôl. </t>
  </si>
  <si>
    <t xml:space="preserve">A fyddaf yn derbyn y taliad QFO os oes gennyf archwiliad sy'n cynnwys statws baner goch? </t>
  </si>
  <si>
    <t>Byddwch. Gwneir y taliad yn seiliedig ar gwblhau'r archwiliad, yn hytrach na pherfformiad. Bydd yr archwiliad yn helpu Byrddau Iechyd i gefnogi'r practis i wella meysydd a nodwyd fel rhai sydd angen eu gwella.</t>
  </si>
  <si>
    <t>Cytundeb Gwasanaeth</t>
  </si>
  <si>
    <t>ENW A CHOD Y PRACTIS</t>
  </si>
  <si>
    <t>Optometryddion GOCC, tref, Dinas</t>
  </si>
  <si>
    <t>Rhan A Mehefin 2026</t>
  </si>
  <si>
    <t>1A. Mannau sy’n wynebu tuag allan — ffenestri ymarfer / allanol</t>
  </si>
  <si>
    <t>Eitem</t>
  </si>
  <si>
    <t>Sgôr (Ie/Na)</t>
  </si>
  <si>
    <t>Nodiadau</t>
  </si>
  <si>
    <t>Y camau i’w cymryd</t>
  </si>
  <si>
    <t>Cam gweithredu wedi'i gwblhau (Do/Naddo/rheswm)</t>
  </si>
  <si>
    <t>Mae'r practis yn nodi'n glir fel un sydd wedi'i gontractio i GOCC (arwyddion yn dangos bod gwasanaethau GIG Cymru / GOCC yn cael eu cynnig).</t>
  </si>
  <si>
    <t>Mae'r deunyddiau'n fersiynau cyfredol (brandio GIG Cymru / Gofal Llygaid Cymru, o fewn y cylch adolygu).</t>
  </si>
  <si>
    <t>O leiaf un neges iechyd allweddol gyfredol a gymeradwywyd gan GIG Cymru sy'n weladwy o'r tu allan.</t>
  </si>
  <si>
    <t>Dwyieithog (Cymraeg a Saesneg) yn unol â Safonau'r Gymraeg.</t>
  </si>
  <si>
    <t>1B. Ystafell aros</t>
  </si>
  <si>
    <t>Pob thema negeseuon allweddol gyfredol wedi'i harddangos yn amlwg.</t>
  </si>
  <si>
    <t>Deunyddiau dwyieithog ar gael ochr yn ochr â neu yn lle Saesneg yn unig.</t>
  </si>
  <si>
    <t>Taflenni i fynd adref ar gael, yn gyfredol, ac yn hawdd eu cyrraedd.</t>
  </si>
  <si>
    <t>Manylion cyswllt Helpa Fi i Stopio ar gael.</t>
  </si>
  <si>
    <t>Arwyddion Adnabod Eich Risg Diabetes UK (URL/QR/taflen) ar gael.</t>
  </si>
  <si>
    <t>AIS 2013 — print bras ar gais; arwyddion am fformatau amgen; dolen sain wedi'i nodi os yw wedi'i gosod.</t>
  </si>
  <si>
    <t>Gwybodaeth am wasanaeth GOCC ar gael (hawl, cwynion, hawl i ffôn symudol).</t>
  </si>
  <si>
    <t>1C. Ystafell(oedd) profi / ystafelloedd ymgynghori</t>
  </si>
  <si>
    <t>Themâu negeseuon allweddol cyfredol yn weladwy i'r claf yn yr ystafell.</t>
  </si>
  <si>
    <t>Mae gan y cyflawnydd fynediad uniongyrchol at ddeunyddiau Helpa Fi i Stopio cyfredol.</t>
  </si>
  <si>
    <t>Mae gan y cyflawnydd fynediad uniongyrchol at ddeunyddiau Adnabod Eich Risg.</t>
  </si>
  <si>
    <t>Deunyddiau'n gyson ar draws ystafelloedd — heb eu hepgor o unrhyw ystafell</t>
  </si>
  <si>
    <t>1D. Ardaloedd dosbarthu a chasglu</t>
  </si>
  <si>
    <t>Themâu negeseuon allweddol yn weladwy yn yr ardal ddosbarthu.</t>
  </si>
  <si>
    <t>Deunyddiau i'w cludo ar gael yn y man dosbarthu.</t>
  </si>
  <si>
    <t>1E. Ystâd ddigidol — gwefan a chyfryngau cymdeithasol</t>
  </si>
  <si>
    <t>Mae'r wefan yn nodi gwasanaethau GOCC sy’n cael eu cynnig.</t>
  </si>
  <si>
    <t>Arddangosfeydd gwefan neu ddolenni i themâu negeseuon iechyd allweddol cyfredol.</t>
  </si>
  <si>
    <t>Fersiwn Gymraeg o'r wefan ar gael neu wedi'i llwybro'n glir.</t>
  </si>
  <si>
    <t>Hygyrchedd gwe AIS 2013 — newid maint testun, testun alt, dim gwybodaeth yn ôl lliw yn unig, dolen cais am fformat alt.</t>
  </si>
  <si>
    <t>Mae cyfryngau cymdeithasol wedi cynnwys negeseuon iechyd yn ystod y 12 mis blaenorol (≥ 1 post fesul thema gyfredol).</t>
  </si>
  <si>
    <t>Mae archebu apwyntiadau ar-lein yn cynnwys neu'n cysylltu â gwybodaeth am gymhwysedd GOCC.</t>
  </si>
  <si>
    <t>1F. Cyfathrebu â chleifion (llythyrau, presgripsiynau, ailalw, hyrwyddo)</t>
  </si>
  <si>
    <t>Mae llythyrau ailalw / templedi SMS yn cynnwys neu'n cyfeirio at o leiaf un neges iechyd allweddol gyfredol.</t>
  </si>
  <si>
    <t>Mae deunydd ysgrifennu presgripsiwn / PMP yn cynnig casgliad ysgrifenedig o unrhyw negeseuon iechyd a nodwyd yn ystod pennod GOCC 1.</t>
  </si>
  <si>
    <t>Nid yw llythyrau hyrwyddo / marchnata yn gwrth-ddweud negeseuon GIG Cymru.</t>
  </si>
  <si>
    <t>Mae fersiwn Cymraeg o dempledi llythyrau ar gael ac yn cael eu cynnig fel dewis rheolaidd.</t>
  </si>
  <si>
    <t>1G. Ymwybyddiaeth staff (prawf drwy ofyn — o leiaf 2 aelod o staff)</t>
  </si>
  <si>
    <t>Gall staff rheng flaen enwi themâu negeseuon iechyd allweddol cyfredol.</t>
  </si>
  <si>
    <t>Gall y cyflawnydd(wyr) fynegi cwestiwn am ysmygu, y garfan a'r llwybr Helpa Fi i Stopio.</t>
  </si>
  <si>
    <t>Gall y cyflawnydd(wyr)  fynegi cwestiwn risg diabetes, y garfan a'r llwybr Adnabod Eich Risg.</t>
  </si>
  <si>
    <t>Mae gan bob perfformiwr hyfforddiant Sylfeini IQT a Gwneud i Bob Cyswllt Gyfrif cyfredol (dyddiad y samplu).</t>
  </si>
  <si>
    <t>Mae'r practis wedi adolygu pob Mewnwelediad Gwasanaeth GIG Cymru a ryddhawyd yn ystod y 12 mis blaenorol.</t>
  </si>
  <si>
    <t>1H. Atodiad gwasanaeth symudol (cwblhewch yn unig os oes gennych Gytundeb Gwasanaeth Symudol)</t>
  </si>
  <si>
    <t>Deunyddiau negeseuon iechyd allweddol cyfatebol yn cael eu trosglwyddo i apwyntiadau cartref.</t>
  </si>
  <si>
    <t>Deunyddiau sy’n cael eu cynnig mewn fformatau sy'n briodol i'r garfan gartref (print bras ar gael yn rhwydd).</t>
  </si>
  <si>
    <t>Rhan A — sgôr cryno</t>
  </si>
  <si>
    <t>Rhan B — sgôr cryno</t>
  </si>
  <si>
    <t>Adran</t>
  </si>
  <si>
    <t>COG</t>
  </si>
  <si>
    <t>1A. Mannau sy’n wynebu tuag allan</t>
  </si>
  <si>
    <t>1C. Ystafelloedd profi</t>
  </si>
  <si>
    <t>1D. Ardal ddosbarthu</t>
  </si>
  <si>
    <t>1E. Ystâd ddigidol</t>
  </si>
  <si>
    <t>1F. Cyfathrebu â chleifion</t>
  </si>
  <si>
    <t>1G. Ymwybyddiaeth staff</t>
  </si>
  <si>
    <t>1H. Tâl ychwanegol (os yn berthnasol)</t>
  </si>
  <si>
    <t>CYFANSWM</t>
  </si>
  <si>
    <t>Rhan A — % cydymffurfedd</t>
  </si>
  <si>
    <t>Rhan A — Statws Coch Melyn Gwyrdd</t>
  </si>
  <si>
    <t>Bodlonwyd (Gwyrdd) (Os Oes pob un yn Ie)</t>
  </si>
  <si>
    <t>Rhan B Hydref 2026</t>
  </si>
  <si>
    <t>Claf</t>
  </si>
  <si>
    <t>Oedran y Claf</t>
  </si>
  <si>
    <t>Wedi cael diagnosis o ddiabetes?</t>
  </si>
  <si>
    <t>C1 — Statws ysmygu / Helpa Fi i Stopio</t>
  </si>
  <si>
    <t>Maen prawf</t>
  </si>
  <si>
    <t>% Cydymffurfedd</t>
  </si>
  <si>
    <t>Sgôr COG</t>
  </si>
  <si>
    <t>Ymholiad statws ysmygu wedi'i ddogfennu mewn cofnod clinigol.</t>
  </si>
  <si>
    <t>Statws ysmygu wedi'i gofnodi yng nghofnod GOCC 1 (nid ar ffurflen ar wahân yn unig).</t>
  </si>
  <si>
    <t>Os ydych chi'n ysmygwr ar hyn o bryd: Cynigiwyd/arwyddwyd Helpa Fi i Stopio a dogfennwyd y cynnig.</t>
  </si>
  <si>
    <t>Os ydych chi'n ysmygwr ar hyn o bryd: cyngor byr cysylltiedig / sgwrs Gwneud i Bob Cyswllt Gyfrif wedi'i nodi'n gryno.</t>
  </si>
  <si>
    <t>Os gwrthododd y claf gynnig Helpa Fi i Stopio, caiff y gwrthodiad ei ddogfennu.</t>
  </si>
  <si>
    <t>C2 — Risg diabetes math 2 / Adnabod Eich Risg</t>
  </si>
  <si>
    <t>Ymwybyddiaeth / cyfeirio risg diabetes math 2 wedi'i ddogfennu (cynigir taflen / URL / QR Adnabod Eich Risg).</t>
  </si>
  <si>
    <t>Os caiff ffactorau risg eu nodi, eu dogfennu yn y PMP a'r cam nesaf yn cael ei gofnodi.</t>
  </si>
  <si>
    <t>C3 — Amser a dreulir yn yr awyr agored</t>
  </si>
  <si>
    <t>Cyngor / arwyddion byr wedi'u dogfennu lle nodir.</t>
  </si>
  <si>
    <t>Crynodeb</t>
  </si>
  <si>
    <t>Cydymffurfedd cyffredinol</t>
  </si>
  <si>
    <t xml:space="preserve">Rhaid i leoliadau sy'n darparu gwasanaethau symudol gwblhau rhan 1A-H
 </t>
  </si>
  <si>
    <t>Cwestiwn</t>
  </si>
  <si>
    <t>Ateb</t>
  </si>
  <si>
    <t xml:space="preserve">Beth ydy ystyr 'ddim yn berthnasol' ar y dudalen o gwestiynau wedi'u cyfeirio?
 </t>
  </si>
  <si>
    <t>Mae hyn yn golygu nad yw'n berthnasol e.e. Byddai'r cwestiynau ynghylch ysmygu yn amherthnasol os oedd y claf dan 16 oed.</t>
  </si>
  <si>
    <t>Lleoliad Parhaus</t>
  </si>
  <si>
    <t>Part B — % compliance</t>
  </si>
  <si>
    <t>Part B — RAG status</t>
  </si>
  <si>
    <t>Adnoddau Practis - GIG Cymru</t>
  </si>
  <si>
    <t>Performer Resources - GIG Cymru</t>
  </si>
  <si>
    <t>WGOS Patient Management Plan (PMP) - GIG Cymru</t>
  </si>
  <si>
    <t>Os ydych chi'n cwblhau'r Cwestiynau Uniongyrchol ar yr Offeryn PDF yna cyfrifwch eich Sgôr CMG gan ddefnyddio'r fformat canlynol: 0 - 49% = Coch, 50% - 99% = Melyn, 100% = Gwyrdd</t>
  </si>
  <si>
    <t>Cwestiynau uniongyrchol (Cwest Union Optom)</t>
  </si>
  <si>
    <t>Llawlyfrau WGOS - GIG Cymru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</si>
</sst>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40404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C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7" xfId="0" applyBorder="1"/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1" applyBorder="1" applyAlignment="1">
      <alignment vertical="top" wrapText="1"/>
    </xf>
    <xf numFmtId="0" fontId="0" fillId="4" borderId="7" xfId="0" applyFill="1" applyBorder="1"/>
    <xf numFmtId="0" fontId="0" fillId="5" borderId="7" xfId="0" applyFill="1" applyBorder="1"/>
    <xf numFmtId="0" fontId="9" fillId="6" borderId="0" xfId="0" applyFont="1" applyFill="1"/>
    <xf numFmtId="0" fontId="0" fillId="6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7" xfId="0" applyFill="1" applyBorder="1"/>
    <xf numFmtId="0" fontId="4" fillId="0" borderId="0" xfId="0" applyFont="1" applyAlignment="1">
      <alignment vertical="top" wrapText="1"/>
    </xf>
    <xf numFmtId="0" fontId="2" fillId="7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4" fillId="3" borderId="4" xfId="2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0" xfId="0" applyFont="1"/>
    <xf numFmtId="9" fontId="0" fillId="0" borderId="7" xfId="2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vertical="top" wrapText="1"/>
    </xf>
    <xf numFmtId="0" fontId="14" fillId="10" borderId="0" xfId="0" applyFont="1" applyFill="1"/>
    <xf numFmtId="0" fontId="0" fillId="11" borderId="7" xfId="0" applyFill="1" applyBorder="1"/>
    <xf numFmtId="0" fontId="0" fillId="10" borderId="7" xfId="0" applyFill="1" applyBorder="1"/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4" fillId="0" borderId="7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0" fontId="1" fillId="0" borderId="0" xfId="0" applyFont="1"/>
    <xf numFmtId="0" fontId="16" fillId="0" borderId="0" xfId="0" applyFont="1"/>
    <xf numFmtId="0" fontId="9" fillId="6" borderId="0" xfId="0" applyFont="1" applyFill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vertical="top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top" wrapText="1"/>
    </xf>
    <xf numFmtId="0" fontId="2" fillId="1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0" fillId="8" borderId="7" xfId="0" applyFill="1" applyBorder="1" applyAlignment="1" applyProtection="1">
      <alignment horizontal="center" vertical="center"/>
      <protection locked="0"/>
    </xf>
    <xf numFmtId="0" fontId="14" fillId="13" borderId="7" xfId="0" applyFont="1" applyFill="1" applyBorder="1" applyAlignment="1">
      <alignment horizontal="center"/>
    </xf>
    <xf numFmtId="0" fontId="14" fillId="13" borderId="7" xfId="0" applyFont="1" applyFill="1" applyBorder="1" applyAlignment="1" applyProtection="1">
      <alignment horizontal="center"/>
      <protection locked="0"/>
    </xf>
    <xf numFmtId="0" fontId="8" fillId="0" borderId="7" xfId="1" applyBorder="1" applyProtection="1">
      <protection locked="0"/>
    </xf>
    <xf numFmtId="0" fontId="0" fillId="0" borderId="0" xfId="0" applyProtection="1">
      <protection locked="0"/>
    </xf>
    <xf numFmtId="0" fontId="8" fillId="0" borderId="0" xfId="1" applyProtection="1">
      <protection locked="0"/>
    </xf>
    <xf numFmtId="0" fontId="8" fillId="0" borderId="7" xfId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13" borderId="7" xfId="0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1547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641047</xdr:colOff>
      <xdr:row>1</xdr:row>
      <xdr:rowOff>6048</xdr:rowOff>
    </xdr:from>
    <xdr:to>
      <xdr:col>11</xdr:col>
      <xdr:colOff>461908</xdr:colOff>
      <xdr:row>26</xdr:row>
      <xdr:rowOff>145143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B6D8A04-06D1-0D76-DBA9-A574BD6F5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057" b="12230"/>
        <a:stretch>
          <a:fillRect/>
        </a:stretch>
      </xdr:blipFill>
      <xdr:spPr>
        <a:xfrm>
          <a:off x="6114143" y="241905"/>
          <a:ext cx="6316003" cy="55335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36391-B495-417D-A555-DDDD3EC18F50}" name="Table1" displayName="Table1" ref="A1:B13" totalsRowShown="0" dataDxfId="1545" headerRowBorderDxfId="1546" tableBorderDxfId="1544" totalsRowBorderDxfId="1543">
  <autoFilter ref="A1:B13" xr:uid="{43836391-B495-417D-A555-DDDD3EC18F50}"/>
  <tableColumns count="2">
    <tableColumn id="1" xr3:uid="{D992A9F5-345F-4EEA-BAF6-C4B5E4495F3C}" name="Cwestiwn" dataDxfId="1542"/>
    <tableColumn id="2" xr3:uid="{EF3CEA20-2F23-4C2D-8A6D-BF0FFBBB140E}" name="Ateb" dataDxfId="154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ig.cymru/sa/gofal-llygaid-cymru/wgos/gweithiwr-iechyd-llygaid-proffesiynol/performer-resources/" TargetMode="External"/><Relationship Id="rId2" Type="http://schemas.openxmlformats.org/officeDocument/2006/relationships/hyperlink" Target="https://www.gig.cymru/sa/gofal-llygaid-cymru/wgos/gweithiwr-iechyd-llygaid-proffesiynol/adnoddau-practis/" TargetMode="External"/><Relationship Id="rId1" Type="http://schemas.openxmlformats.org/officeDocument/2006/relationships/hyperlink" Target="https://ytydysgu.heiw.wales/courses/c3f8e1fc-bffe-4ce6-8858-de5a44dbc1dc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gig.cymru/sa/gofal-llygaid-cymru/wgos/gweithiwr-iechyd-llygaid-proffesiynol/llawlyfrau-wgos/" TargetMode="External"/><Relationship Id="rId4" Type="http://schemas.openxmlformats.org/officeDocument/2006/relationships/hyperlink" Target="https://www.gig.cymru/sa/gofal-llygaid-cymru/wgos/gweithiwr-iechyd-llygaid-proffesiynol/adnoddau-practis/wgos-patient-management-plan-pm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4685-E605-4E9D-951A-35FCBF8A50BC}">
  <dimension ref="A1:Q39"/>
  <sheetViews>
    <sheetView tabSelected="1" zoomScale="90" zoomScaleNormal="90" workbookViewId="0">
      <selection activeCell="A39" sqref="A39"/>
    </sheetView>
  </sheetViews>
  <sheetFormatPr defaultRowHeight="15" x14ac:dyDescent="0.25"/>
  <cols>
    <col min="1" max="1" width="77.42578125" customWidth="1"/>
    <col min="4" max="4" width="8.7109375" customWidth="1"/>
  </cols>
  <sheetData>
    <row r="1" spans="1:17" ht="18.75" x14ac:dyDescent="0.3">
      <c r="A1" s="47" t="s">
        <v>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6.5" customHeight="1" x14ac:dyDescent="0.25">
      <c r="A4" s="20" t="s">
        <v>10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x14ac:dyDescent="0.25">
      <c r="A5" s="20" t="s">
        <v>11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x14ac:dyDescent="0.25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x14ac:dyDescent="0.25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17" x14ac:dyDescent="0.25">
      <c r="A8" s="15" t="s">
        <v>12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x14ac:dyDescent="0.25">
      <c r="A9" s="10" t="s">
        <v>13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5">
      <c r="A10" s="10" t="s">
        <v>14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5">
      <c r="A11" s="10" t="s">
        <v>15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ht="30" x14ac:dyDescent="0.25">
      <c r="A12" s="63" t="s">
        <v>129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x14ac:dyDescent="0.25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x14ac:dyDescent="0.25">
      <c r="A14" s="15" t="s">
        <v>141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x14ac:dyDescent="0.25">
      <c r="A15" s="15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ht="30" x14ac:dyDescent="0.25">
      <c r="A16" s="11" t="s">
        <v>16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ht="26.25" x14ac:dyDescent="0.25">
      <c r="A17" s="69" t="s">
        <v>140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25">
      <c r="A18" s="1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x14ac:dyDescent="0.25">
      <c r="A19" s="14" t="s">
        <v>17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x14ac:dyDescent="0.25">
      <c r="A20" s="85" t="s">
        <v>142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25">
      <c r="A21" s="85" t="s">
        <v>137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x14ac:dyDescent="0.25">
      <c r="A22" s="85" t="s">
        <v>138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x14ac:dyDescent="0.25">
      <c r="A23" s="82" t="s">
        <v>139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7" x14ac:dyDescent="0.25">
      <c r="A24" s="1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25">
      <c r="A25" s="1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ht="45" x14ac:dyDescent="0.25">
      <c r="A26" s="46" t="s">
        <v>18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x14ac:dyDescent="0.25">
      <c r="A28" s="49" t="s">
        <v>19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x14ac:dyDescent="0.25">
      <c r="A29" s="72" t="s">
        <v>20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x14ac:dyDescent="0.25">
      <c r="A30" s="72" t="s">
        <v>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5">
      <c r="A31" s="72" t="s">
        <v>2</v>
      </c>
      <c r="B31" s="84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5">
      <c r="A32" s="72" t="s">
        <v>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x14ac:dyDescent="0.25">
      <c r="A33" s="72" t="s">
        <v>4</v>
      </c>
      <c r="B33" s="84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 x14ac:dyDescent="0.25">
      <c r="A34" s="72" t="s">
        <v>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x14ac:dyDescent="0.25">
      <c r="A35" s="72" t="s">
        <v>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x14ac:dyDescent="0.25">
      <c r="A36" s="72" t="s">
        <v>5</v>
      </c>
      <c r="B36" s="84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1:17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17" x14ac:dyDescent="0.25">
      <c r="A38" s="48" t="s">
        <v>21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1:17" x14ac:dyDescent="0.25">
      <c r="A39" s="82" t="s">
        <v>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</sheetData>
  <sheetProtection algorithmName="SHA-512" hashValue="lovNOpovTUcg/g54AkkHZ6q2ntiEC7iFcd6Lc5Wa92QfdkfeipCC9d8OGJG2wZVzmWYKxQnRtarvSl5ClmzSow==" saltValue="DIrMlWmlST23THrR4krSMA==" spinCount="100000" sheet="1" objects="1" scenarios="1" selectLockedCells="1"/>
  <hyperlinks>
    <hyperlink ref="A39" r:id="rId1" display="https://ytydysgu.heiw.wales/courses/c3f8e1fc-bffe-4ce6-8858-de5a44dbc1dc" xr:uid="{15EE1CD1-81CD-420D-8DAB-F607BC01CD3A}"/>
    <hyperlink ref="A21" r:id="rId2" display="https://www.gig.cymru/sa/gofal-llygaid-cymru/wgos/gweithiwr-iechyd-llygaid-proffesiynol/adnoddau-practis/" xr:uid="{3AE5F2E4-584F-482E-8D36-7E8A3A82CEC5}"/>
    <hyperlink ref="A22" r:id="rId3" display="https://www.gig.cymru/sa/gofal-llygaid-cymru/wgos/gweithiwr-iechyd-llygaid-proffesiynol/performer-resources/" xr:uid="{A769A932-32CF-48BB-8E03-38DF8946C3CF}"/>
    <hyperlink ref="A23" r:id="rId4" display="https://www.gig.cymru/sa/gofal-llygaid-cymru/wgos/gweithiwr-iechyd-llygaid-proffesiynol/adnoddau-practis/wgos-patient-management-plan-pmp/" xr:uid="{DAD84D1A-689B-4566-9AD3-14B6BC53BDEE}"/>
    <hyperlink ref="A20" r:id="rId5" xr:uid="{E364F0BB-93B2-404F-AE08-62B1DA8DCB9C}"/>
  </hyperlinks>
  <pageMargins left="0.7" right="0.7" top="0.75" bottom="0.75" header="0.3" footer="0.3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C901-1AD5-4DD4-9B2A-C05E154D048E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1035" priority="76" operator="containsText" text="No">
      <formula>NOT(ISERROR(SEARCH("No",B1)))</formula>
    </cfRule>
  </conditionalFormatting>
  <conditionalFormatting sqref="B8:K9">
    <cfRule type="containsText" dxfId="1034" priority="74" operator="containsText" text="Nac Ydy">
      <formula>NOT(ISERROR(SEARCH("Nac Ydy",B8)))</formula>
    </cfRule>
    <cfRule type="containsText" dxfId="1033" priority="75" operator="containsText" text="Ydy">
      <formula>NOT(ISERROR(SEARCH("Ydy",B8)))</formula>
    </cfRule>
  </conditionalFormatting>
  <conditionalFormatting sqref="B8:K12">
    <cfRule type="containsText" dxfId="1032" priority="73" operator="containsText" text="Ddim Yn Berthnasol">
      <formula>NOT(ISERROR(SEARCH("Ddim Yn Berthnasol",B8)))</formula>
    </cfRule>
  </conditionalFormatting>
  <conditionalFormatting sqref="B10:K10">
    <cfRule type="containsText" dxfId="1031" priority="9" operator="containsText" text="Na Ddo">
      <formula>NOT(ISERROR(SEARCH("Na Ddo",B10)))</formula>
    </cfRule>
    <cfRule type="containsText" dxfId="1030" priority="10" operator="containsText" text="Do">
      <formula>NOT(ISERROR(SEARCH("Do",B10)))</formula>
    </cfRule>
  </conditionalFormatting>
  <conditionalFormatting sqref="B11:K12">
    <cfRule type="containsText" dxfId="1029" priority="11" operator="containsText" text="Nac Ydy">
      <formula>NOT(ISERROR(SEARCH("Nac Ydy",B11)))</formula>
    </cfRule>
    <cfRule type="containsText" dxfId="1028" priority="12" operator="containsText" text="Ydy">
      <formula>NOT(ISERROR(SEARCH("Ydy",B11)))</formula>
    </cfRule>
  </conditionalFormatting>
  <conditionalFormatting sqref="B16:K16">
    <cfRule type="containsText" dxfId="1027" priority="3" operator="containsText" text="Na Ddo">
      <formula>NOT(ISERROR(SEARCH("Na Ddo",B16)))</formula>
    </cfRule>
    <cfRule type="containsText" dxfId="1026" priority="4" operator="containsText" text="Do">
      <formula>NOT(ISERROR(SEARCH("Do",B16)))</formula>
    </cfRule>
  </conditionalFormatting>
  <conditionalFormatting sqref="B16:K17">
    <cfRule type="containsText" dxfId="1025" priority="25" operator="containsText" text="Ddim Yn Berthnasol">
      <formula>NOT(ISERROR(SEARCH("Ddim Yn Berthnasol",B16)))</formula>
    </cfRule>
  </conditionalFormatting>
  <conditionalFormatting sqref="B17:K17">
    <cfRule type="containsText" dxfId="1024" priority="26" operator="containsText" text="Nac Ydy">
      <formula>NOT(ISERROR(SEARCH("Nac Ydy",B17)))</formula>
    </cfRule>
    <cfRule type="containsText" dxfId="1023" priority="27" operator="containsText" text="Ydy">
      <formula>NOT(ISERROR(SEARCH("Ydy",B17)))</formula>
    </cfRule>
  </conditionalFormatting>
  <conditionalFormatting sqref="B21:K22">
    <cfRule type="containsText" dxfId="1022" priority="22" operator="containsText" text="Ddim Yn Berthnasol">
      <formula>NOT(ISERROR(SEARCH("Ddim Yn Berthnasol",B21)))</formula>
    </cfRule>
    <cfRule type="containsText" dxfId="1021" priority="23" operator="containsText" text="Nac Ydy">
      <formula>NOT(ISERROR(SEARCH("Nac Ydy",B21)))</formula>
    </cfRule>
    <cfRule type="containsText" dxfId="1020" priority="24" operator="containsText" text="Ydy">
      <formula>NOT(ISERROR(SEARCH("Ydy",B21)))</formula>
    </cfRule>
  </conditionalFormatting>
  <conditionalFormatting sqref="B24:K24">
    <cfRule type="containsText" dxfId="1019" priority="69" operator="containsText" text="Ddim Yn Berthnasol">
      <formula>NOT(ISERROR(SEARCH("Ddim Yn Berthnasol",B24)))</formula>
    </cfRule>
  </conditionalFormatting>
  <conditionalFormatting sqref="B24:K26">
    <cfRule type="containsText" dxfId="1018" priority="62" operator="containsText" text="Ddim Yn Berthnasol">
      <formula>NOT(ISERROR(SEARCH("Ddim Yn Berthnasol",B24)))</formula>
    </cfRule>
    <cfRule type="containsText" dxfId="1017" priority="66" operator="containsText" text="Gwyrdd">
      <formula>NOT(ISERROR(SEARCH("Gwyrdd",B24)))</formula>
    </cfRule>
    <cfRule type="containsText" dxfId="1016" priority="67" operator="containsText" text="Melyn">
      <formula>NOT(ISERROR(SEARCH("Melyn",B24)))</formula>
    </cfRule>
    <cfRule type="containsText" dxfId="1015" priority="68" operator="containsText" text="Coch">
      <formula>NOT(ISERROR(SEARCH("Coch",B24)))</formula>
    </cfRule>
  </conditionalFormatting>
  <conditionalFormatting sqref="L8:L12 L16:L17 L21">
    <cfRule type="cellIs" dxfId="1014" priority="70" operator="equal">
      <formula>1</formula>
    </cfRule>
    <cfRule type="cellIs" dxfId="1013" priority="71" operator="greaterThanOrEqual">
      <formula>0.5</formula>
    </cfRule>
    <cfRule type="cellIs" dxfId="1012" priority="72" operator="lessThan">
      <formula>0.5</formula>
    </cfRule>
  </conditionalFormatting>
  <conditionalFormatting sqref="L24:L26">
    <cfRule type="cellIs" dxfId="1011" priority="63" operator="greaterThanOrEqual">
      <formula>0.5</formula>
    </cfRule>
    <cfRule type="cellIs" dxfId="1010" priority="64" operator="lessThan">
      <formula>0.5</formula>
    </cfRule>
    <cfRule type="cellIs" dxfId="1009" priority="65" operator="equal">
      <formula>1</formula>
    </cfRule>
  </conditionalFormatting>
  <conditionalFormatting sqref="L28">
    <cfRule type="cellIs" dxfId="1008" priority="59" operator="greaterThanOrEqual">
      <formula>0.5</formula>
    </cfRule>
    <cfRule type="cellIs" dxfId="1007" priority="60" operator="lessThan">
      <formula>0.5</formula>
    </cfRule>
    <cfRule type="cellIs" dxfId="1006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005" priority="56" operator="containsText" text="Gwyrdd">
      <formula>NOT(ISERROR(SEARCH("Gwyrdd",M1)))</formula>
    </cfRule>
    <cfRule type="containsText" dxfId="1004" priority="57" operator="containsText" text="Melyn">
      <formula>NOT(ISERROR(SEARCH("Melyn",M1)))</formula>
    </cfRule>
    <cfRule type="containsText" dxfId="1003" priority="58" operator="containsText" text="Coch">
      <formula>NOT(ISERROR(SEARCH("Coch",M1)))</formula>
    </cfRule>
  </conditionalFormatting>
  <conditionalFormatting sqref="M24:M28">
    <cfRule type="containsBlanks" dxfId="1002" priority="54">
      <formula>LEN(TRIM(M24))=0</formula>
    </cfRule>
  </conditionalFormatting>
  <conditionalFormatting sqref="N23">
    <cfRule type="containsText" dxfId="1001" priority="31" operator="containsText" text="Green">
      <formula>NOT(ISERROR(SEARCH("Green",N23)))</formula>
    </cfRule>
    <cfRule type="containsText" dxfId="1000" priority="32" operator="containsText" text="Amber">
      <formula>NOT(ISERROR(SEARCH("Amber",N23)))</formula>
    </cfRule>
    <cfRule type="containsText" dxfId="999" priority="33" operator="containsText" text="Red">
      <formula>NOT(ISERROR(SEARCH("Red",N23)))</formula>
    </cfRule>
  </conditionalFormatting>
  <conditionalFormatting sqref="Q4:Z4">
    <cfRule type="containsText" dxfId="998" priority="53" operator="containsText" text="No">
      <formula>NOT(ISERROR(SEARCH("No",Q4)))</formula>
    </cfRule>
  </conditionalFormatting>
  <conditionalFormatting sqref="Q8:Z9">
    <cfRule type="containsText" dxfId="997" priority="20" operator="containsText" text="Nac Ydy">
      <formula>NOT(ISERROR(SEARCH("Nac Ydy",Q8)))</formula>
    </cfRule>
    <cfRule type="containsText" dxfId="996" priority="21" operator="containsText" text="Ydy">
      <formula>NOT(ISERROR(SEARCH("Ydy",Q8)))</formula>
    </cfRule>
  </conditionalFormatting>
  <conditionalFormatting sqref="Q8:Z12">
    <cfRule type="containsText" dxfId="995" priority="19" operator="containsText" text="Ddim Yn Berthnasol">
      <formula>NOT(ISERROR(SEARCH("Ddim Yn Berthnasol",Q8)))</formula>
    </cfRule>
  </conditionalFormatting>
  <conditionalFormatting sqref="Q10:Z10">
    <cfRule type="containsText" dxfId="994" priority="5" operator="containsText" text="Na Ddo">
      <formula>NOT(ISERROR(SEARCH("Na Ddo",Q10)))</formula>
    </cfRule>
    <cfRule type="containsText" dxfId="993" priority="6" operator="containsText" text="Do">
      <formula>NOT(ISERROR(SEARCH("Do",Q10)))</formula>
    </cfRule>
  </conditionalFormatting>
  <conditionalFormatting sqref="Q11:Z12">
    <cfRule type="containsText" dxfId="992" priority="7" operator="containsText" text="Nac Ydy">
      <formula>NOT(ISERROR(SEARCH("Nac Ydy",Q11)))</formula>
    </cfRule>
    <cfRule type="containsText" dxfId="991" priority="8" operator="containsText" text="Ydy">
      <formula>NOT(ISERROR(SEARCH("Ydy",Q11)))</formula>
    </cfRule>
  </conditionalFormatting>
  <conditionalFormatting sqref="Q16:Z16">
    <cfRule type="containsText" dxfId="990" priority="1" operator="containsText" text="Na Ddo">
      <formula>NOT(ISERROR(SEARCH("Na Ddo",Q16)))</formula>
    </cfRule>
    <cfRule type="containsText" dxfId="989" priority="2" operator="containsText" text="Do">
      <formula>NOT(ISERROR(SEARCH("Do",Q16)))</formula>
    </cfRule>
  </conditionalFormatting>
  <conditionalFormatting sqref="Q16:Z17">
    <cfRule type="containsText" dxfId="988" priority="16" operator="containsText" text="Ddim Yn Berthnasol">
      <formula>NOT(ISERROR(SEARCH("Ddim Yn Berthnasol",Q16)))</formula>
    </cfRule>
  </conditionalFormatting>
  <conditionalFormatting sqref="Q17:Z17">
    <cfRule type="containsText" dxfId="987" priority="17" operator="containsText" text="Nac Ydy">
      <formula>NOT(ISERROR(SEARCH("Nac Ydy",Q17)))</formula>
    </cfRule>
    <cfRule type="containsText" dxfId="986" priority="18" operator="containsText" text="Ydy">
      <formula>NOT(ISERROR(SEARCH("Ydy",Q17)))</formula>
    </cfRule>
  </conditionalFormatting>
  <conditionalFormatting sqref="Q21:Z22">
    <cfRule type="containsText" dxfId="985" priority="13" operator="containsText" text="Ddim Yn Berthnasol">
      <formula>NOT(ISERROR(SEARCH("Ddim Yn Berthnasol",Q21)))</formula>
    </cfRule>
    <cfRule type="containsText" dxfId="984" priority="14" operator="containsText" text="Nac Ydy">
      <formula>NOT(ISERROR(SEARCH("Nac Ydy",Q21)))</formula>
    </cfRule>
    <cfRule type="containsText" dxfId="983" priority="15" operator="containsText" text="Ydy">
      <formula>NOT(ISERROR(SEARCH("Ydy",Q21)))</formula>
    </cfRule>
  </conditionalFormatting>
  <conditionalFormatting sqref="Q24:Z24">
    <cfRule type="containsText" dxfId="982" priority="49" operator="containsText" text="Ddim Yn Berthnasol">
      <formula>NOT(ISERROR(SEARCH("Ddim Yn Berthnasol",Q24)))</formula>
    </cfRule>
  </conditionalFormatting>
  <conditionalFormatting sqref="Q24:Z26">
    <cfRule type="containsText" dxfId="981" priority="42" operator="containsText" text="Ddim Yn Berthnasol">
      <formula>NOT(ISERROR(SEARCH("Ddim Yn Berthnasol",Q24)))</formula>
    </cfRule>
    <cfRule type="containsText" dxfId="980" priority="46" operator="containsText" text="Gwyrdd">
      <formula>NOT(ISERROR(SEARCH("Gwyrdd",Q24)))</formula>
    </cfRule>
    <cfRule type="containsText" dxfId="979" priority="47" operator="containsText" text="Melyn">
      <formula>NOT(ISERROR(SEARCH("Melyn",Q24)))</formula>
    </cfRule>
    <cfRule type="containsText" dxfId="978" priority="48" operator="containsText" text="Coch">
      <formula>NOT(ISERROR(SEARCH("Coch",Q24)))</formula>
    </cfRule>
  </conditionalFormatting>
  <conditionalFormatting sqref="AA8:AA12 AA16:AA17 AA21">
    <cfRule type="cellIs" dxfId="977" priority="50" operator="equal">
      <formula>1</formula>
    </cfRule>
    <cfRule type="cellIs" dxfId="976" priority="51" operator="greaterThanOrEqual">
      <formula>0.5</formula>
    </cfRule>
    <cfRule type="cellIs" dxfId="975" priority="52" operator="lessThan">
      <formula>0.5</formula>
    </cfRule>
  </conditionalFormatting>
  <conditionalFormatting sqref="AA24:AA26">
    <cfRule type="cellIs" dxfId="974" priority="43" operator="greaterThanOrEqual">
      <formula>0.5</formula>
    </cfRule>
    <cfRule type="cellIs" dxfId="973" priority="44" operator="lessThan">
      <formula>0.5</formula>
    </cfRule>
    <cfRule type="cellIs" dxfId="972" priority="45" operator="equal">
      <formula>1</formula>
    </cfRule>
  </conditionalFormatting>
  <conditionalFormatting sqref="AA28">
    <cfRule type="cellIs" dxfId="971" priority="39" operator="greaterThanOrEqual">
      <formula>0.5</formula>
    </cfRule>
    <cfRule type="cellIs" dxfId="970" priority="40" operator="lessThan">
      <formula>0.5</formula>
    </cfRule>
    <cfRule type="cellIs" dxfId="969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968" priority="36" operator="containsText" text="Gwyrdd">
      <formula>NOT(ISERROR(SEARCH("Gwyrdd",AB3)))</formula>
    </cfRule>
    <cfRule type="containsText" dxfId="967" priority="37" operator="containsText" text="Melyn">
      <formula>NOT(ISERROR(SEARCH("Melyn",AB3)))</formula>
    </cfRule>
    <cfRule type="containsText" dxfId="966" priority="38" operator="containsText" text="Coch">
      <formula>NOT(ISERROR(SEARCH("Coch",AB3)))</formula>
    </cfRule>
  </conditionalFormatting>
  <conditionalFormatting sqref="AB24:AB28">
    <cfRule type="containsBlanks" dxfId="965" priority="34">
      <formula>LEN(TRIM(AB24))=0</formula>
    </cfRule>
  </conditionalFormatting>
  <conditionalFormatting sqref="AC23">
    <cfRule type="containsText" dxfId="964" priority="28" operator="containsText" text="Green">
      <formula>NOT(ISERROR(SEARCH("Green",AC23)))</formula>
    </cfRule>
    <cfRule type="containsText" dxfId="963" priority="29" operator="containsText" text="Amber">
      <formula>NOT(ISERROR(SEARCH("Amber",AC23)))</formula>
    </cfRule>
    <cfRule type="containsText" dxfId="962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7BC2A1C1-0450-4D61-803A-1E2BAAFE9292}">
      <formula1>"Ydy, Nac Ydy, Ddim Yn Berthnasol"</formula1>
    </dataValidation>
    <dataValidation type="list" allowBlank="1" showInputMessage="1" showErrorMessage="1" sqref="B10:K10 Q10:Z10 B16:K16 Q16:Z16" xr:uid="{4C9936B5-4336-4781-8865-DCBEFFE095B7}">
      <formula1>"Do, Na Ddo, Ddim Yn Berthnasol"</formula1>
    </dataValidation>
    <dataValidation type="list" allowBlank="1" showInputMessage="1" showErrorMessage="1" sqref="B22:K22 Q22:Z22" xr:uid="{5E3CAD02-0D1A-4512-9106-AF7D124D338E}">
      <formula1>"Yes, No, N/A"</formula1>
    </dataValidation>
    <dataValidation type="list" allowBlank="1" showInputMessage="1" showErrorMessage="1" sqref="B4:K4" xr:uid="{76037E28-F593-4AF6-95AE-67230D344E2C}">
      <formula1>"16+, Dan 16 "</formula1>
    </dataValidation>
    <dataValidation type="list" allowBlank="1" showInputMessage="1" showErrorMessage="1" sqref="Q4:Z4" xr:uid="{B1C7F3EC-6F82-4F1E-904A-5190A9368C67}">
      <formula1>"16+,Dan 16"</formula1>
    </dataValidation>
    <dataValidation type="list" allowBlank="1" showInputMessage="1" showErrorMessage="1" sqref="B5:K5 Q5:Z5" xr:uid="{AEA98674-8DEB-4597-ABD9-AC38048FDEB2}">
      <formula1>"Ydy, Nac Ydy"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76A5-897B-47E1-8963-6F8855276F45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961" priority="76" operator="containsText" text="No">
      <formula>NOT(ISERROR(SEARCH("No",B1)))</formula>
    </cfRule>
  </conditionalFormatting>
  <conditionalFormatting sqref="B8:K9">
    <cfRule type="containsText" dxfId="960" priority="74" operator="containsText" text="Nac Ydy">
      <formula>NOT(ISERROR(SEARCH("Nac Ydy",B8)))</formula>
    </cfRule>
    <cfRule type="containsText" dxfId="959" priority="75" operator="containsText" text="Ydy">
      <formula>NOT(ISERROR(SEARCH("Ydy",B8)))</formula>
    </cfRule>
  </conditionalFormatting>
  <conditionalFormatting sqref="B8:K12">
    <cfRule type="containsText" dxfId="958" priority="73" operator="containsText" text="Ddim Yn Berthnasol">
      <formula>NOT(ISERROR(SEARCH("Ddim Yn Berthnasol",B8)))</formula>
    </cfRule>
  </conditionalFormatting>
  <conditionalFormatting sqref="B10:K10">
    <cfRule type="containsText" dxfId="957" priority="9" operator="containsText" text="Na Ddo">
      <formula>NOT(ISERROR(SEARCH("Na Ddo",B10)))</formula>
    </cfRule>
    <cfRule type="containsText" dxfId="956" priority="10" operator="containsText" text="Do">
      <formula>NOT(ISERROR(SEARCH("Do",B10)))</formula>
    </cfRule>
  </conditionalFormatting>
  <conditionalFormatting sqref="B11:K12">
    <cfRule type="containsText" dxfId="955" priority="11" operator="containsText" text="Nac Ydy">
      <formula>NOT(ISERROR(SEARCH("Nac Ydy",B11)))</formula>
    </cfRule>
    <cfRule type="containsText" dxfId="954" priority="12" operator="containsText" text="Ydy">
      <formula>NOT(ISERROR(SEARCH("Ydy",B11)))</formula>
    </cfRule>
  </conditionalFormatting>
  <conditionalFormatting sqref="B16:K16">
    <cfRule type="containsText" dxfId="953" priority="3" operator="containsText" text="Na Ddo">
      <formula>NOT(ISERROR(SEARCH("Na Ddo",B16)))</formula>
    </cfRule>
    <cfRule type="containsText" dxfId="952" priority="4" operator="containsText" text="Do">
      <formula>NOT(ISERROR(SEARCH("Do",B16)))</formula>
    </cfRule>
  </conditionalFormatting>
  <conditionalFormatting sqref="B16:K17">
    <cfRule type="containsText" dxfId="951" priority="25" operator="containsText" text="Ddim Yn Berthnasol">
      <formula>NOT(ISERROR(SEARCH("Ddim Yn Berthnasol",B16)))</formula>
    </cfRule>
  </conditionalFormatting>
  <conditionalFormatting sqref="B17:K17">
    <cfRule type="containsText" dxfId="950" priority="26" operator="containsText" text="Nac Ydy">
      <formula>NOT(ISERROR(SEARCH("Nac Ydy",B17)))</formula>
    </cfRule>
    <cfRule type="containsText" dxfId="949" priority="27" operator="containsText" text="Ydy">
      <formula>NOT(ISERROR(SEARCH("Ydy",B17)))</formula>
    </cfRule>
  </conditionalFormatting>
  <conditionalFormatting sqref="B21:K22">
    <cfRule type="containsText" dxfId="948" priority="22" operator="containsText" text="Ddim Yn Berthnasol">
      <formula>NOT(ISERROR(SEARCH("Ddim Yn Berthnasol",B21)))</formula>
    </cfRule>
    <cfRule type="containsText" dxfId="947" priority="23" operator="containsText" text="Nac Ydy">
      <formula>NOT(ISERROR(SEARCH("Nac Ydy",B21)))</formula>
    </cfRule>
    <cfRule type="containsText" dxfId="946" priority="24" operator="containsText" text="Ydy">
      <formula>NOT(ISERROR(SEARCH("Ydy",B21)))</formula>
    </cfRule>
  </conditionalFormatting>
  <conditionalFormatting sqref="B24:K24">
    <cfRule type="containsText" dxfId="945" priority="69" operator="containsText" text="Ddim Yn Berthnasol">
      <formula>NOT(ISERROR(SEARCH("Ddim Yn Berthnasol",B24)))</formula>
    </cfRule>
  </conditionalFormatting>
  <conditionalFormatting sqref="B24:K26">
    <cfRule type="containsText" dxfId="944" priority="62" operator="containsText" text="Ddim Yn Berthnasol">
      <formula>NOT(ISERROR(SEARCH("Ddim Yn Berthnasol",B24)))</formula>
    </cfRule>
    <cfRule type="containsText" dxfId="943" priority="66" operator="containsText" text="Gwyrdd">
      <formula>NOT(ISERROR(SEARCH("Gwyrdd",B24)))</formula>
    </cfRule>
    <cfRule type="containsText" dxfId="942" priority="67" operator="containsText" text="Melyn">
      <formula>NOT(ISERROR(SEARCH("Melyn",B24)))</formula>
    </cfRule>
    <cfRule type="containsText" dxfId="941" priority="68" operator="containsText" text="Coch">
      <formula>NOT(ISERROR(SEARCH("Coch",B24)))</formula>
    </cfRule>
  </conditionalFormatting>
  <conditionalFormatting sqref="L8:L12 L16:L17 L21">
    <cfRule type="cellIs" dxfId="940" priority="70" operator="equal">
      <formula>1</formula>
    </cfRule>
    <cfRule type="cellIs" dxfId="939" priority="71" operator="greaterThanOrEqual">
      <formula>0.5</formula>
    </cfRule>
    <cfRule type="cellIs" dxfId="938" priority="72" operator="lessThan">
      <formula>0.5</formula>
    </cfRule>
  </conditionalFormatting>
  <conditionalFormatting sqref="L24:L26">
    <cfRule type="cellIs" dxfId="937" priority="63" operator="greaterThanOrEqual">
      <formula>0.5</formula>
    </cfRule>
    <cfRule type="cellIs" dxfId="936" priority="64" operator="lessThan">
      <formula>0.5</formula>
    </cfRule>
    <cfRule type="cellIs" dxfId="935" priority="65" operator="equal">
      <formula>1</formula>
    </cfRule>
  </conditionalFormatting>
  <conditionalFormatting sqref="L28">
    <cfRule type="cellIs" dxfId="934" priority="59" operator="greaterThanOrEqual">
      <formula>0.5</formula>
    </cfRule>
    <cfRule type="cellIs" dxfId="933" priority="60" operator="lessThan">
      <formula>0.5</formula>
    </cfRule>
    <cfRule type="cellIs" dxfId="932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931" priority="56" operator="containsText" text="Gwyrdd">
      <formula>NOT(ISERROR(SEARCH("Gwyrdd",M1)))</formula>
    </cfRule>
    <cfRule type="containsText" dxfId="930" priority="57" operator="containsText" text="Melyn">
      <formula>NOT(ISERROR(SEARCH("Melyn",M1)))</formula>
    </cfRule>
    <cfRule type="containsText" dxfId="929" priority="58" operator="containsText" text="Coch">
      <formula>NOT(ISERROR(SEARCH("Coch",M1)))</formula>
    </cfRule>
  </conditionalFormatting>
  <conditionalFormatting sqref="M24:M28">
    <cfRule type="containsBlanks" dxfId="928" priority="54">
      <formula>LEN(TRIM(M24))=0</formula>
    </cfRule>
  </conditionalFormatting>
  <conditionalFormatting sqref="N23">
    <cfRule type="containsText" dxfId="927" priority="31" operator="containsText" text="Green">
      <formula>NOT(ISERROR(SEARCH("Green",N23)))</formula>
    </cfRule>
    <cfRule type="containsText" dxfId="926" priority="32" operator="containsText" text="Amber">
      <formula>NOT(ISERROR(SEARCH("Amber",N23)))</formula>
    </cfRule>
    <cfRule type="containsText" dxfId="925" priority="33" operator="containsText" text="Red">
      <formula>NOT(ISERROR(SEARCH("Red",N23)))</formula>
    </cfRule>
  </conditionalFormatting>
  <conditionalFormatting sqref="Q4:Z4">
    <cfRule type="containsText" dxfId="924" priority="53" operator="containsText" text="No">
      <formula>NOT(ISERROR(SEARCH("No",Q4)))</formula>
    </cfRule>
  </conditionalFormatting>
  <conditionalFormatting sqref="Q8:Z9">
    <cfRule type="containsText" dxfId="923" priority="20" operator="containsText" text="Nac Ydy">
      <formula>NOT(ISERROR(SEARCH("Nac Ydy",Q8)))</formula>
    </cfRule>
    <cfRule type="containsText" dxfId="922" priority="21" operator="containsText" text="Ydy">
      <formula>NOT(ISERROR(SEARCH("Ydy",Q8)))</formula>
    </cfRule>
  </conditionalFormatting>
  <conditionalFormatting sqref="Q8:Z12">
    <cfRule type="containsText" dxfId="921" priority="19" operator="containsText" text="Ddim Yn Berthnasol">
      <formula>NOT(ISERROR(SEARCH("Ddim Yn Berthnasol",Q8)))</formula>
    </cfRule>
  </conditionalFormatting>
  <conditionalFormatting sqref="Q10:Z10">
    <cfRule type="containsText" dxfId="920" priority="5" operator="containsText" text="Na Ddo">
      <formula>NOT(ISERROR(SEARCH("Na Ddo",Q10)))</formula>
    </cfRule>
    <cfRule type="containsText" dxfId="919" priority="6" operator="containsText" text="Do">
      <formula>NOT(ISERROR(SEARCH("Do",Q10)))</formula>
    </cfRule>
  </conditionalFormatting>
  <conditionalFormatting sqref="Q11:Z12">
    <cfRule type="containsText" dxfId="918" priority="7" operator="containsText" text="Nac Ydy">
      <formula>NOT(ISERROR(SEARCH("Nac Ydy",Q11)))</formula>
    </cfRule>
    <cfRule type="containsText" dxfId="917" priority="8" operator="containsText" text="Ydy">
      <formula>NOT(ISERROR(SEARCH("Ydy",Q11)))</formula>
    </cfRule>
  </conditionalFormatting>
  <conditionalFormatting sqref="Q16:Z16">
    <cfRule type="containsText" dxfId="916" priority="1" operator="containsText" text="Na Ddo">
      <formula>NOT(ISERROR(SEARCH("Na Ddo",Q16)))</formula>
    </cfRule>
    <cfRule type="containsText" dxfId="915" priority="2" operator="containsText" text="Do">
      <formula>NOT(ISERROR(SEARCH("Do",Q16)))</formula>
    </cfRule>
  </conditionalFormatting>
  <conditionalFormatting sqref="Q16:Z17">
    <cfRule type="containsText" dxfId="914" priority="16" operator="containsText" text="Ddim Yn Berthnasol">
      <formula>NOT(ISERROR(SEARCH("Ddim Yn Berthnasol",Q16)))</formula>
    </cfRule>
  </conditionalFormatting>
  <conditionalFormatting sqref="Q17:Z17">
    <cfRule type="containsText" dxfId="913" priority="17" operator="containsText" text="Nac Ydy">
      <formula>NOT(ISERROR(SEARCH("Nac Ydy",Q17)))</formula>
    </cfRule>
    <cfRule type="containsText" dxfId="912" priority="18" operator="containsText" text="Ydy">
      <formula>NOT(ISERROR(SEARCH("Ydy",Q17)))</formula>
    </cfRule>
  </conditionalFormatting>
  <conditionalFormatting sqref="Q21:Z22">
    <cfRule type="containsText" dxfId="911" priority="13" operator="containsText" text="Ddim Yn Berthnasol">
      <formula>NOT(ISERROR(SEARCH("Ddim Yn Berthnasol",Q21)))</formula>
    </cfRule>
    <cfRule type="containsText" dxfId="910" priority="14" operator="containsText" text="Nac Ydy">
      <formula>NOT(ISERROR(SEARCH("Nac Ydy",Q21)))</formula>
    </cfRule>
    <cfRule type="containsText" dxfId="909" priority="15" operator="containsText" text="Ydy">
      <formula>NOT(ISERROR(SEARCH("Ydy",Q21)))</formula>
    </cfRule>
  </conditionalFormatting>
  <conditionalFormatting sqref="Q24:Z24">
    <cfRule type="containsText" dxfId="908" priority="49" operator="containsText" text="Ddim Yn Berthnasol">
      <formula>NOT(ISERROR(SEARCH("Ddim Yn Berthnasol",Q24)))</formula>
    </cfRule>
  </conditionalFormatting>
  <conditionalFormatting sqref="Q24:Z26">
    <cfRule type="containsText" dxfId="907" priority="42" operator="containsText" text="Ddim Yn Berthnasol">
      <formula>NOT(ISERROR(SEARCH("Ddim Yn Berthnasol",Q24)))</formula>
    </cfRule>
    <cfRule type="containsText" dxfId="906" priority="46" operator="containsText" text="Gwyrdd">
      <formula>NOT(ISERROR(SEARCH("Gwyrdd",Q24)))</formula>
    </cfRule>
    <cfRule type="containsText" dxfId="905" priority="47" operator="containsText" text="Melyn">
      <formula>NOT(ISERROR(SEARCH("Melyn",Q24)))</formula>
    </cfRule>
    <cfRule type="containsText" dxfId="904" priority="48" operator="containsText" text="Coch">
      <formula>NOT(ISERROR(SEARCH("Coch",Q24)))</formula>
    </cfRule>
  </conditionalFormatting>
  <conditionalFormatting sqref="AA8:AA12 AA16:AA17 AA21">
    <cfRule type="cellIs" dxfId="903" priority="50" operator="equal">
      <formula>1</formula>
    </cfRule>
    <cfRule type="cellIs" dxfId="902" priority="51" operator="greaterThanOrEqual">
      <formula>0.5</formula>
    </cfRule>
    <cfRule type="cellIs" dxfId="901" priority="52" operator="lessThan">
      <formula>0.5</formula>
    </cfRule>
  </conditionalFormatting>
  <conditionalFormatting sqref="AA24:AA26">
    <cfRule type="cellIs" dxfId="900" priority="43" operator="greaterThanOrEqual">
      <formula>0.5</formula>
    </cfRule>
    <cfRule type="cellIs" dxfId="899" priority="44" operator="lessThan">
      <formula>0.5</formula>
    </cfRule>
    <cfRule type="cellIs" dxfId="898" priority="45" operator="equal">
      <formula>1</formula>
    </cfRule>
  </conditionalFormatting>
  <conditionalFormatting sqref="AA28">
    <cfRule type="cellIs" dxfId="897" priority="39" operator="greaterThanOrEqual">
      <formula>0.5</formula>
    </cfRule>
    <cfRule type="cellIs" dxfId="896" priority="40" operator="lessThan">
      <formula>0.5</formula>
    </cfRule>
    <cfRule type="cellIs" dxfId="895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894" priority="36" operator="containsText" text="Gwyrdd">
      <formula>NOT(ISERROR(SEARCH("Gwyrdd",AB3)))</formula>
    </cfRule>
    <cfRule type="containsText" dxfId="893" priority="37" operator="containsText" text="Melyn">
      <formula>NOT(ISERROR(SEARCH("Melyn",AB3)))</formula>
    </cfRule>
    <cfRule type="containsText" dxfId="892" priority="38" operator="containsText" text="Coch">
      <formula>NOT(ISERROR(SEARCH("Coch",AB3)))</formula>
    </cfRule>
  </conditionalFormatting>
  <conditionalFormatting sqref="AB24:AB28">
    <cfRule type="containsBlanks" dxfId="891" priority="34">
      <formula>LEN(TRIM(AB24))=0</formula>
    </cfRule>
  </conditionalFormatting>
  <conditionalFormatting sqref="AC23">
    <cfRule type="containsText" dxfId="890" priority="28" operator="containsText" text="Green">
      <formula>NOT(ISERROR(SEARCH("Green",AC23)))</formula>
    </cfRule>
    <cfRule type="containsText" dxfId="889" priority="29" operator="containsText" text="Amber">
      <formula>NOT(ISERROR(SEARCH("Amber",AC23)))</formula>
    </cfRule>
    <cfRule type="containsText" dxfId="888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10133FE4-1485-4F79-BAF5-BD02759269AE}">
      <formula1>"Ydy, Nac Ydy"</formula1>
    </dataValidation>
    <dataValidation type="list" allowBlank="1" showInputMessage="1" showErrorMessage="1" sqref="Q4:Z4" xr:uid="{E8F82025-C02B-4289-A617-4F5A77852F8B}">
      <formula1>"16+,Dan 16"</formula1>
    </dataValidation>
    <dataValidation type="list" allowBlank="1" showInputMessage="1" showErrorMessage="1" sqref="B4:K4" xr:uid="{07D688EE-4B8F-45B4-99F5-DC068306EF50}">
      <formula1>"16+, Dan 16 "</formula1>
    </dataValidation>
    <dataValidation type="list" allowBlank="1" showInputMessage="1" showErrorMessage="1" sqref="B22:K22 Q22:Z22" xr:uid="{9912042A-EB87-4C89-8921-02654B8A9479}">
      <formula1>"Yes, No, N/A"</formula1>
    </dataValidation>
    <dataValidation type="list" allowBlank="1" showInputMessage="1" showErrorMessage="1" sqref="B10:K10 Q10:Z10 B16:K16 Q16:Z16" xr:uid="{B19E04DA-257C-4940-9C2D-C7C7AA067D7E}">
      <formula1>"Do, Na Ddo, Ddim Yn Berthnasol"</formula1>
    </dataValidation>
    <dataValidation type="list" allowBlank="1" showInputMessage="1" showErrorMessage="1" sqref="B8:K9 B11:K12 B17:K17 B21:K21 Q8:Z9 Q11:Z12 Q17:Z17 Q21:Z21" xr:uid="{BDDC3D58-8357-4588-B705-797598D890D2}">
      <formula1>"Ydy, Nac Ydy, Ddim Yn Berthnasol"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5ED8-9A18-42F0-8877-2BEB51055DA7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887" priority="76" operator="containsText" text="No">
      <formula>NOT(ISERROR(SEARCH("No",B1)))</formula>
    </cfRule>
  </conditionalFormatting>
  <conditionalFormatting sqref="B8:K9">
    <cfRule type="containsText" dxfId="886" priority="74" operator="containsText" text="Nac Ydy">
      <formula>NOT(ISERROR(SEARCH("Nac Ydy",B8)))</formula>
    </cfRule>
    <cfRule type="containsText" dxfId="885" priority="75" operator="containsText" text="Ydy">
      <formula>NOT(ISERROR(SEARCH("Ydy",B8)))</formula>
    </cfRule>
  </conditionalFormatting>
  <conditionalFormatting sqref="B8:K12">
    <cfRule type="containsText" dxfId="884" priority="73" operator="containsText" text="Ddim Yn Berthnasol">
      <formula>NOT(ISERROR(SEARCH("Ddim Yn Berthnasol",B8)))</formula>
    </cfRule>
  </conditionalFormatting>
  <conditionalFormatting sqref="B10:K10">
    <cfRule type="containsText" dxfId="883" priority="9" operator="containsText" text="Na Ddo">
      <formula>NOT(ISERROR(SEARCH("Na Ddo",B10)))</formula>
    </cfRule>
    <cfRule type="containsText" dxfId="882" priority="10" operator="containsText" text="Do">
      <formula>NOT(ISERROR(SEARCH("Do",B10)))</formula>
    </cfRule>
  </conditionalFormatting>
  <conditionalFormatting sqref="B11:K12">
    <cfRule type="containsText" dxfId="881" priority="11" operator="containsText" text="Nac Ydy">
      <formula>NOT(ISERROR(SEARCH("Nac Ydy",B11)))</formula>
    </cfRule>
    <cfRule type="containsText" dxfId="880" priority="12" operator="containsText" text="Ydy">
      <formula>NOT(ISERROR(SEARCH("Ydy",B11)))</formula>
    </cfRule>
  </conditionalFormatting>
  <conditionalFormatting sqref="B16:K16">
    <cfRule type="containsText" dxfId="879" priority="3" operator="containsText" text="Na Ddo">
      <formula>NOT(ISERROR(SEARCH("Na Ddo",B16)))</formula>
    </cfRule>
    <cfRule type="containsText" dxfId="878" priority="4" operator="containsText" text="Do">
      <formula>NOT(ISERROR(SEARCH("Do",B16)))</formula>
    </cfRule>
  </conditionalFormatting>
  <conditionalFormatting sqref="B16:K17">
    <cfRule type="containsText" dxfId="877" priority="25" operator="containsText" text="Ddim Yn Berthnasol">
      <formula>NOT(ISERROR(SEARCH("Ddim Yn Berthnasol",B16)))</formula>
    </cfRule>
  </conditionalFormatting>
  <conditionalFormatting sqref="B17:K17">
    <cfRule type="containsText" dxfId="876" priority="26" operator="containsText" text="Nac Ydy">
      <formula>NOT(ISERROR(SEARCH("Nac Ydy",B17)))</formula>
    </cfRule>
    <cfRule type="containsText" dxfId="875" priority="27" operator="containsText" text="Ydy">
      <formula>NOT(ISERROR(SEARCH("Ydy",B17)))</formula>
    </cfRule>
  </conditionalFormatting>
  <conditionalFormatting sqref="B21:K22">
    <cfRule type="containsText" dxfId="874" priority="22" operator="containsText" text="Ddim Yn Berthnasol">
      <formula>NOT(ISERROR(SEARCH("Ddim Yn Berthnasol",B21)))</formula>
    </cfRule>
    <cfRule type="containsText" dxfId="873" priority="23" operator="containsText" text="Nac Ydy">
      <formula>NOT(ISERROR(SEARCH("Nac Ydy",B21)))</formula>
    </cfRule>
    <cfRule type="containsText" dxfId="872" priority="24" operator="containsText" text="Ydy">
      <formula>NOT(ISERROR(SEARCH("Ydy",B21)))</formula>
    </cfRule>
  </conditionalFormatting>
  <conditionalFormatting sqref="B24:K24">
    <cfRule type="containsText" dxfId="871" priority="69" operator="containsText" text="Ddim Yn Berthnasol">
      <formula>NOT(ISERROR(SEARCH("Ddim Yn Berthnasol",B24)))</formula>
    </cfRule>
  </conditionalFormatting>
  <conditionalFormatting sqref="B24:K26">
    <cfRule type="containsText" dxfId="870" priority="62" operator="containsText" text="Ddim Yn Berthnasol">
      <formula>NOT(ISERROR(SEARCH("Ddim Yn Berthnasol",B24)))</formula>
    </cfRule>
    <cfRule type="containsText" dxfId="869" priority="66" operator="containsText" text="Gwyrdd">
      <formula>NOT(ISERROR(SEARCH("Gwyrdd",B24)))</formula>
    </cfRule>
    <cfRule type="containsText" dxfId="868" priority="67" operator="containsText" text="Melyn">
      <formula>NOT(ISERROR(SEARCH("Melyn",B24)))</formula>
    </cfRule>
    <cfRule type="containsText" dxfId="867" priority="68" operator="containsText" text="Coch">
      <formula>NOT(ISERROR(SEARCH("Coch",B24)))</formula>
    </cfRule>
  </conditionalFormatting>
  <conditionalFormatting sqref="L8:L12 L16:L17 L21">
    <cfRule type="cellIs" dxfId="866" priority="70" operator="equal">
      <formula>1</formula>
    </cfRule>
    <cfRule type="cellIs" dxfId="865" priority="71" operator="greaterThanOrEqual">
      <formula>0.5</formula>
    </cfRule>
    <cfRule type="cellIs" dxfId="864" priority="72" operator="lessThan">
      <formula>0.5</formula>
    </cfRule>
  </conditionalFormatting>
  <conditionalFormatting sqref="L24:L26">
    <cfRule type="cellIs" dxfId="863" priority="63" operator="greaterThanOrEqual">
      <formula>0.5</formula>
    </cfRule>
    <cfRule type="cellIs" dxfId="862" priority="64" operator="lessThan">
      <formula>0.5</formula>
    </cfRule>
    <cfRule type="cellIs" dxfId="861" priority="65" operator="equal">
      <formula>1</formula>
    </cfRule>
  </conditionalFormatting>
  <conditionalFormatting sqref="L28">
    <cfRule type="cellIs" dxfId="860" priority="59" operator="greaterThanOrEqual">
      <formula>0.5</formula>
    </cfRule>
    <cfRule type="cellIs" dxfId="859" priority="60" operator="lessThan">
      <formula>0.5</formula>
    </cfRule>
    <cfRule type="cellIs" dxfId="858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857" priority="56" operator="containsText" text="Gwyrdd">
      <formula>NOT(ISERROR(SEARCH("Gwyrdd",M1)))</formula>
    </cfRule>
    <cfRule type="containsText" dxfId="856" priority="57" operator="containsText" text="Melyn">
      <formula>NOT(ISERROR(SEARCH("Melyn",M1)))</formula>
    </cfRule>
    <cfRule type="containsText" dxfId="855" priority="58" operator="containsText" text="Coch">
      <formula>NOT(ISERROR(SEARCH("Coch",M1)))</formula>
    </cfRule>
  </conditionalFormatting>
  <conditionalFormatting sqref="M24:M28">
    <cfRule type="containsBlanks" dxfId="854" priority="54">
      <formula>LEN(TRIM(M24))=0</formula>
    </cfRule>
  </conditionalFormatting>
  <conditionalFormatting sqref="N23">
    <cfRule type="containsText" dxfId="853" priority="31" operator="containsText" text="Green">
      <formula>NOT(ISERROR(SEARCH("Green",N23)))</formula>
    </cfRule>
    <cfRule type="containsText" dxfId="852" priority="32" operator="containsText" text="Amber">
      <formula>NOT(ISERROR(SEARCH("Amber",N23)))</formula>
    </cfRule>
    <cfRule type="containsText" dxfId="851" priority="33" operator="containsText" text="Red">
      <formula>NOT(ISERROR(SEARCH("Red",N23)))</formula>
    </cfRule>
  </conditionalFormatting>
  <conditionalFormatting sqref="Q4:Z4">
    <cfRule type="containsText" dxfId="850" priority="53" operator="containsText" text="No">
      <formula>NOT(ISERROR(SEARCH("No",Q4)))</formula>
    </cfRule>
  </conditionalFormatting>
  <conditionalFormatting sqref="Q8:Z9">
    <cfRule type="containsText" dxfId="849" priority="20" operator="containsText" text="Nac Ydy">
      <formula>NOT(ISERROR(SEARCH("Nac Ydy",Q8)))</formula>
    </cfRule>
    <cfRule type="containsText" dxfId="848" priority="21" operator="containsText" text="Ydy">
      <formula>NOT(ISERROR(SEARCH("Ydy",Q8)))</formula>
    </cfRule>
  </conditionalFormatting>
  <conditionalFormatting sqref="Q8:Z12">
    <cfRule type="containsText" dxfId="847" priority="19" operator="containsText" text="Ddim Yn Berthnasol">
      <formula>NOT(ISERROR(SEARCH("Ddim Yn Berthnasol",Q8)))</formula>
    </cfRule>
  </conditionalFormatting>
  <conditionalFormatting sqref="Q10:Z10">
    <cfRule type="containsText" dxfId="846" priority="5" operator="containsText" text="Na Ddo">
      <formula>NOT(ISERROR(SEARCH("Na Ddo",Q10)))</formula>
    </cfRule>
    <cfRule type="containsText" dxfId="845" priority="6" operator="containsText" text="Do">
      <formula>NOT(ISERROR(SEARCH("Do",Q10)))</formula>
    </cfRule>
  </conditionalFormatting>
  <conditionalFormatting sqref="Q11:Z12">
    <cfRule type="containsText" dxfId="844" priority="7" operator="containsText" text="Nac Ydy">
      <formula>NOT(ISERROR(SEARCH("Nac Ydy",Q11)))</formula>
    </cfRule>
    <cfRule type="containsText" dxfId="843" priority="8" operator="containsText" text="Ydy">
      <formula>NOT(ISERROR(SEARCH("Ydy",Q11)))</formula>
    </cfRule>
  </conditionalFormatting>
  <conditionalFormatting sqref="Q16:Z16">
    <cfRule type="containsText" dxfId="842" priority="1" operator="containsText" text="Na Ddo">
      <formula>NOT(ISERROR(SEARCH("Na Ddo",Q16)))</formula>
    </cfRule>
    <cfRule type="containsText" dxfId="841" priority="2" operator="containsText" text="Do">
      <formula>NOT(ISERROR(SEARCH("Do",Q16)))</formula>
    </cfRule>
  </conditionalFormatting>
  <conditionalFormatting sqref="Q16:Z17">
    <cfRule type="containsText" dxfId="840" priority="16" operator="containsText" text="Ddim Yn Berthnasol">
      <formula>NOT(ISERROR(SEARCH("Ddim Yn Berthnasol",Q16)))</formula>
    </cfRule>
  </conditionalFormatting>
  <conditionalFormatting sqref="Q17:Z17">
    <cfRule type="containsText" dxfId="839" priority="17" operator="containsText" text="Nac Ydy">
      <formula>NOT(ISERROR(SEARCH("Nac Ydy",Q17)))</formula>
    </cfRule>
    <cfRule type="containsText" dxfId="838" priority="18" operator="containsText" text="Ydy">
      <formula>NOT(ISERROR(SEARCH("Ydy",Q17)))</formula>
    </cfRule>
  </conditionalFormatting>
  <conditionalFormatting sqref="Q21:Z22">
    <cfRule type="containsText" dxfId="837" priority="13" operator="containsText" text="Ddim Yn Berthnasol">
      <formula>NOT(ISERROR(SEARCH("Ddim Yn Berthnasol",Q21)))</formula>
    </cfRule>
    <cfRule type="containsText" dxfId="836" priority="14" operator="containsText" text="Nac Ydy">
      <formula>NOT(ISERROR(SEARCH("Nac Ydy",Q21)))</formula>
    </cfRule>
    <cfRule type="containsText" dxfId="835" priority="15" operator="containsText" text="Ydy">
      <formula>NOT(ISERROR(SEARCH("Ydy",Q21)))</formula>
    </cfRule>
  </conditionalFormatting>
  <conditionalFormatting sqref="Q24:Z24">
    <cfRule type="containsText" dxfId="834" priority="49" operator="containsText" text="Ddim Yn Berthnasol">
      <formula>NOT(ISERROR(SEARCH("Ddim Yn Berthnasol",Q24)))</formula>
    </cfRule>
  </conditionalFormatting>
  <conditionalFormatting sqref="Q24:Z26">
    <cfRule type="containsText" dxfId="833" priority="42" operator="containsText" text="Ddim Yn Berthnasol">
      <formula>NOT(ISERROR(SEARCH("Ddim Yn Berthnasol",Q24)))</formula>
    </cfRule>
    <cfRule type="containsText" dxfId="832" priority="46" operator="containsText" text="Gwyrdd">
      <formula>NOT(ISERROR(SEARCH("Gwyrdd",Q24)))</formula>
    </cfRule>
    <cfRule type="containsText" dxfId="831" priority="47" operator="containsText" text="Melyn">
      <formula>NOT(ISERROR(SEARCH("Melyn",Q24)))</formula>
    </cfRule>
    <cfRule type="containsText" dxfId="830" priority="48" operator="containsText" text="Coch">
      <formula>NOT(ISERROR(SEARCH("Coch",Q24)))</formula>
    </cfRule>
  </conditionalFormatting>
  <conditionalFormatting sqref="AA8:AA12 AA16:AA17 AA21">
    <cfRule type="cellIs" dxfId="829" priority="50" operator="equal">
      <formula>1</formula>
    </cfRule>
    <cfRule type="cellIs" dxfId="828" priority="51" operator="greaterThanOrEqual">
      <formula>0.5</formula>
    </cfRule>
    <cfRule type="cellIs" dxfId="827" priority="52" operator="lessThan">
      <formula>0.5</formula>
    </cfRule>
  </conditionalFormatting>
  <conditionalFormatting sqref="AA24:AA26">
    <cfRule type="cellIs" dxfId="826" priority="43" operator="greaterThanOrEqual">
      <formula>0.5</formula>
    </cfRule>
    <cfRule type="cellIs" dxfId="825" priority="44" operator="lessThan">
      <formula>0.5</formula>
    </cfRule>
    <cfRule type="cellIs" dxfId="824" priority="45" operator="equal">
      <formula>1</formula>
    </cfRule>
  </conditionalFormatting>
  <conditionalFormatting sqref="AA28">
    <cfRule type="cellIs" dxfId="823" priority="39" operator="greaterThanOrEqual">
      <formula>0.5</formula>
    </cfRule>
    <cfRule type="cellIs" dxfId="822" priority="40" operator="lessThan">
      <formula>0.5</formula>
    </cfRule>
    <cfRule type="cellIs" dxfId="821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820" priority="36" operator="containsText" text="Gwyrdd">
      <formula>NOT(ISERROR(SEARCH("Gwyrdd",AB3)))</formula>
    </cfRule>
    <cfRule type="containsText" dxfId="819" priority="37" operator="containsText" text="Melyn">
      <formula>NOT(ISERROR(SEARCH("Melyn",AB3)))</formula>
    </cfRule>
    <cfRule type="containsText" dxfId="818" priority="38" operator="containsText" text="Coch">
      <formula>NOT(ISERROR(SEARCH("Coch",AB3)))</formula>
    </cfRule>
  </conditionalFormatting>
  <conditionalFormatting sqref="AB24:AB28">
    <cfRule type="containsBlanks" dxfId="817" priority="34">
      <formula>LEN(TRIM(AB24))=0</formula>
    </cfRule>
  </conditionalFormatting>
  <conditionalFormatting sqref="AC23">
    <cfRule type="containsText" dxfId="816" priority="28" operator="containsText" text="Green">
      <formula>NOT(ISERROR(SEARCH("Green",AC23)))</formula>
    </cfRule>
    <cfRule type="containsText" dxfId="815" priority="29" operator="containsText" text="Amber">
      <formula>NOT(ISERROR(SEARCH("Amber",AC23)))</formula>
    </cfRule>
    <cfRule type="containsText" dxfId="814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0DAC730D-CEB5-4731-B647-0DD47481D179}">
      <formula1>"Ydy, Nac Ydy, Ddim Yn Berthnasol"</formula1>
    </dataValidation>
    <dataValidation type="list" allowBlank="1" showInputMessage="1" showErrorMessage="1" sqref="B10:K10 Q10:Z10 B16:K16 Q16:Z16" xr:uid="{5C1FDE5D-6607-4EFE-B7DD-567CCA16A453}">
      <formula1>"Do, Na Ddo, Ddim Yn Berthnasol"</formula1>
    </dataValidation>
    <dataValidation type="list" allowBlank="1" showInputMessage="1" showErrorMessage="1" sqref="B22:K22 Q22:Z22" xr:uid="{664B8E40-866E-4371-9F2D-6518B1FDBF04}">
      <formula1>"Yes, No, N/A"</formula1>
    </dataValidation>
    <dataValidation type="list" allowBlank="1" showInputMessage="1" showErrorMessage="1" sqref="B4:K4" xr:uid="{7B25F17F-98A2-4906-8115-87830A227886}">
      <formula1>"16+, Dan 16 "</formula1>
    </dataValidation>
    <dataValidation type="list" allowBlank="1" showInputMessage="1" showErrorMessage="1" sqref="Q4:Z4" xr:uid="{AA137196-BF07-4250-A428-4F9C34A34821}">
      <formula1>"16+,Dan 16"</formula1>
    </dataValidation>
    <dataValidation type="list" allowBlank="1" showInputMessage="1" showErrorMessage="1" sqref="B5:K5 Q5:Z5" xr:uid="{71E144AD-99B5-4915-8DE8-0759DA1B9302}">
      <formula1>"Ydy, Nac Ydy"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7EA3-8966-4105-8FFE-13A8A7C47CC8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813" priority="76" operator="containsText" text="No">
      <formula>NOT(ISERROR(SEARCH("No",B1)))</formula>
    </cfRule>
  </conditionalFormatting>
  <conditionalFormatting sqref="B8:K9">
    <cfRule type="containsText" dxfId="812" priority="74" operator="containsText" text="Nac Ydy">
      <formula>NOT(ISERROR(SEARCH("Nac Ydy",B8)))</formula>
    </cfRule>
    <cfRule type="containsText" dxfId="811" priority="75" operator="containsText" text="Ydy">
      <formula>NOT(ISERROR(SEARCH("Ydy",B8)))</formula>
    </cfRule>
  </conditionalFormatting>
  <conditionalFormatting sqref="B8:K12">
    <cfRule type="containsText" dxfId="810" priority="73" operator="containsText" text="Ddim Yn Berthnasol">
      <formula>NOT(ISERROR(SEARCH("Ddim Yn Berthnasol",B8)))</formula>
    </cfRule>
  </conditionalFormatting>
  <conditionalFormatting sqref="B10:K10">
    <cfRule type="containsText" dxfId="809" priority="9" operator="containsText" text="Na Ddo">
      <formula>NOT(ISERROR(SEARCH("Na Ddo",B10)))</formula>
    </cfRule>
    <cfRule type="containsText" dxfId="808" priority="10" operator="containsText" text="Do">
      <formula>NOT(ISERROR(SEARCH("Do",B10)))</formula>
    </cfRule>
  </conditionalFormatting>
  <conditionalFormatting sqref="B11:K12">
    <cfRule type="containsText" dxfId="807" priority="11" operator="containsText" text="Nac Ydy">
      <formula>NOT(ISERROR(SEARCH("Nac Ydy",B11)))</formula>
    </cfRule>
    <cfRule type="containsText" dxfId="806" priority="12" operator="containsText" text="Ydy">
      <formula>NOT(ISERROR(SEARCH("Ydy",B11)))</formula>
    </cfRule>
  </conditionalFormatting>
  <conditionalFormatting sqref="B16:K16">
    <cfRule type="containsText" dxfId="805" priority="3" operator="containsText" text="Na Ddo">
      <formula>NOT(ISERROR(SEARCH("Na Ddo",B16)))</formula>
    </cfRule>
    <cfRule type="containsText" dxfId="804" priority="4" operator="containsText" text="Do">
      <formula>NOT(ISERROR(SEARCH("Do",B16)))</formula>
    </cfRule>
  </conditionalFormatting>
  <conditionalFormatting sqref="B16:K17">
    <cfRule type="containsText" dxfId="803" priority="25" operator="containsText" text="Ddim Yn Berthnasol">
      <formula>NOT(ISERROR(SEARCH("Ddim Yn Berthnasol",B16)))</formula>
    </cfRule>
  </conditionalFormatting>
  <conditionalFormatting sqref="B17:K17">
    <cfRule type="containsText" dxfId="802" priority="26" operator="containsText" text="Nac Ydy">
      <formula>NOT(ISERROR(SEARCH("Nac Ydy",B17)))</formula>
    </cfRule>
    <cfRule type="containsText" dxfId="801" priority="27" operator="containsText" text="Ydy">
      <formula>NOT(ISERROR(SEARCH("Ydy",B17)))</formula>
    </cfRule>
  </conditionalFormatting>
  <conditionalFormatting sqref="B21:K22">
    <cfRule type="containsText" dxfId="800" priority="22" operator="containsText" text="Ddim Yn Berthnasol">
      <formula>NOT(ISERROR(SEARCH("Ddim Yn Berthnasol",B21)))</formula>
    </cfRule>
    <cfRule type="containsText" dxfId="799" priority="23" operator="containsText" text="Nac Ydy">
      <formula>NOT(ISERROR(SEARCH("Nac Ydy",B21)))</formula>
    </cfRule>
    <cfRule type="containsText" dxfId="798" priority="24" operator="containsText" text="Ydy">
      <formula>NOT(ISERROR(SEARCH("Ydy",B21)))</formula>
    </cfRule>
  </conditionalFormatting>
  <conditionalFormatting sqref="B24:K24">
    <cfRule type="containsText" dxfId="797" priority="69" operator="containsText" text="Ddim Yn Berthnasol">
      <formula>NOT(ISERROR(SEARCH("Ddim Yn Berthnasol",B24)))</formula>
    </cfRule>
  </conditionalFormatting>
  <conditionalFormatting sqref="B24:K26">
    <cfRule type="containsText" dxfId="796" priority="62" operator="containsText" text="Ddim Yn Berthnasol">
      <formula>NOT(ISERROR(SEARCH("Ddim Yn Berthnasol",B24)))</formula>
    </cfRule>
    <cfRule type="containsText" dxfId="795" priority="66" operator="containsText" text="Gwyrdd">
      <formula>NOT(ISERROR(SEARCH("Gwyrdd",B24)))</formula>
    </cfRule>
    <cfRule type="containsText" dxfId="794" priority="67" operator="containsText" text="Melyn">
      <formula>NOT(ISERROR(SEARCH("Melyn",B24)))</formula>
    </cfRule>
    <cfRule type="containsText" dxfId="793" priority="68" operator="containsText" text="Coch">
      <formula>NOT(ISERROR(SEARCH("Coch",B24)))</formula>
    </cfRule>
  </conditionalFormatting>
  <conditionalFormatting sqref="L8:L12 L16:L17 L21">
    <cfRule type="cellIs" dxfId="792" priority="70" operator="equal">
      <formula>1</formula>
    </cfRule>
    <cfRule type="cellIs" dxfId="791" priority="71" operator="greaterThanOrEqual">
      <formula>0.5</formula>
    </cfRule>
    <cfRule type="cellIs" dxfId="790" priority="72" operator="lessThan">
      <formula>0.5</formula>
    </cfRule>
  </conditionalFormatting>
  <conditionalFormatting sqref="L24:L26">
    <cfRule type="cellIs" dxfId="789" priority="63" operator="greaterThanOrEqual">
      <formula>0.5</formula>
    </cfRule>
    <cfRule type="cellIs" dxfId="788" priority="64" operator="lessThan">
      <formula>0.5</formula>
    </cfRule>
    <cfRule type="cellIs" dxfId="787" priority="65" operator="equal">
      <formula>1</formula>
    </cfRule>
  </conditionalFormatting>
  <conditionalFormatting sqref="L28">
    <cfRule type="cellIs" dxfId="786" priority="59" operator="greaterThanOrEqual">
      <formula>0.5</formula>
    </cfRule>
    <cfRule type="cellIs" dxfId="785" priority="60" operator="lessThan">
      <formula>0.5</formula>
    </cfRule>
    <cfRule type="cellIs" dxfId="784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783" priority="56" operator="containsText" text="Gwyrdd">
      <formula>NOT(ISERROR(SEARCH("Gwyrdd",M1)))</formula>
    </cfRule>
    <cfRule type="containsText" dxfId="782" priority="57" operator="containsText" text="Melyn">
      <formula>NOT(ISERROR(SEARCH("Melyn",M1)))</formula>
    </cfRule>
    <cfRule type="containsText" dxfId="781" priority="58" operator="containsText" text="Coch">
      <formula>NOT(ISERROR(SEARCH("Coch",M1)))</formula>
    </cfRule>
  </conditionalFormatting>
  <conditionalFormatting sqref="M24:M28">
    <cfRule type="containsBlanks" dxfId="780" priority="54">
      <formula>LEN(TRIM(M24))=0</formula>
    </cfRule>
  </conditionalFormatting>
  <conditionalFormatting sqref="N23">
    <cfRule type="containsText" dxfId="779" priority="31" operator="containsText" text="Green">
      <formula>NOT(ISERROR(SEARCH("Green",N23)))</formula>
    </cfRule>
    <cfRule type="containsText" dxfId="778" priority="32" operator="containsText" text="Amber">
      <formula>NOT(ISERROR(SEARCH("Amber",N23)))</formula>
    </cfRule>
    <cfRule type="containsText" dxfId="777" priority="33" operator="containsText" text="Red">
      <formula>NOT(ISERROR(SEARCH("Red",N23)))</formula>
    </cfRule>
  </conditionalFormatting>
  <conditionalFormatting sqref="Q4:Z4">
    <cfRule type="containsText" dxfId="776" priority="53" operator="containsText" text="No">
      <formula>NOT(ISERROR(SEARCH("No",Q4)))</formula>
    </cfRule>
  </conditionalFormatting>
  <conditionalFormatting sqref="Q8:Z9">
    <cfRule type="containsText" dxfId="775" priority="20" operator="containsText" text="Nac Ydy">
      <formula>NOT(ISERROR(SEARCH("Nac Ydy",Q8)))</formula>
    </cfRule>
    <cfRule type="containsText" dxfId="774" priority="21" operator="containsText" text="Ydy">
      <formula>NOT(ISERROR(SEARCH("Ydy",Q8)))</formula>
    </cfRule>
  </conditionalFormatting>
  <conditionalFormatting sqref="Q8:Z12">
    <cfRule type="containsText" dxfId="773" priority="19" operator="containsText" text="Ddim Yn Berthnasol">
      <formula>NOT(ISERROR(SEARCH("Ddim Yn Berthnasol",Q8)))</formula>
    </cfRule>
  </conditionalFormatting>
  <conditionalFormatting sqref="Q10:Z10">
    <cfRule type="containsText" dxfId="772" priority="5" operator="containsText" text="Na Ddo">
      <formula>NOT(ISERROR(SEARCH("Na Ddo",Q10)))</formula>
    </cfRule>
    <cfRule type="containsText" dxfId="771" priority="6" operator="containsText" text="Do">
      <formula>NOT(ISERROR(SEARCH("Do",Q10)))</formula>
    </cfRule>
  </conditionalFormatting>
  <conditionalFormatting sqref="Q11:Z12">
    <cfRule type="containsText" dxfId="770" priority="7" operator="containsText" text="Nac Ydy">
      <formula>NOT(ISERROR(SEARCH("Nac Ydy",Q11)))</formula>
    </cfRule>
    <cfRule type="containsText" dxfId="769" priority="8" operator="containsText" text="Ydy">
      <formula>NOT(ISERROR(SEARCH("Ydy",Q11)))</formula>
    </cfRule>
  </conditionalFormatting>
  <conditionalFormatting sqref="Q16:Z16">
    <cfRule type="containsText" dxfId="768" priority="1" operator="containsText" text="Na Ddo">
      <formula>NOT(ISERROR(SEARCH("Na Ddo",Q16)))</formula>
    </cfRule>
    <cfRule type="containsText" dxfId="767" priority="2" operator="containsText" text="Do">
      <formula>NOT(ISERROR(SEARCH("Do",Q16)))</formula>
    </cfRule>
  </conditionalFormatting>
  <conditionalFormatting sqref="Q16:Z17">
    <cfRule type="containsText" dxfId="766" priority="16" operator="containsText" text="Ddim Yn Berthnasol">
      <formula>NOT(ISERROR(SEARCH("Ddim Yn Berthnasol",Q16)))</formula>
    </cfRule>
  </conditionalFormatting>
  <conditionalFormatting sqref="Q17:Z17">
    <cfRule type="containsText" dxfId="765" priority="17" operator="containsText" text="Nac Ydy">
      <formula>NOT(ISERROR(SEARCH("Nac Ydy",Q17)))</formula>
    </cfRule>
    <cfRule type="containsText" dxfId="764" priority="18" operator="containsText" text="Ydy">
      <formula>NOT(ISERROR(SEARCH("Ydy",Q17)))</formula>
    </cfRule>
  </conditionalFormatting>
  <conditionalFormatting sqref="Q21:Z22">
    <cfRule type="containsText" dxfId="763" priority="13" operator="containsText" text="Ddim Yn Berthnasol">
      <formula>NOT(ISERROR(SEARCH("Ddim Yn Berthnasol",Q21)))</formula>
    </cfRule>
    <cfRule type="containsText" dxfId="762" priority="14" operator="containsText" text="Nac Ydy">
      <formula>NOT(ISERROR(SEARCH("Nac Ydy",Q21)))</formula>
    </cfRule>
    <cfRule type="containsText" dxfId="761" priority="15" operator="containsText" text="Ydy">
      <formula>NOT(ISERROR(SEARCH("Ydy",Q21)))</formula>
    </cfRule>
  </conditionalFormatting>
  <conditionalFormatting sqref="Q24:Z24">
    <cfRule type="containsText" dxfId="760" priority="49" operator="containsText" text="Ddim Yn Berthnasol">
      <formula>NOT(ISERROR(SEARCH("Ddim Yn Berthnasol",Q24)))</formula>
    </cfRule>
  </conditionalFormatting>
  <conditionalFormatting sqref="Q24:Z26">
    <cfRule type="containsText" dxfId="759" priority="42" operator="containsText" text="Ddim Yn Berthnasol">
      <formula>NOT(ISERROR(SEARCH("Ddim Yn Berthnasol",Q24)))</formula>
    </cfRule>
    <cfRule type="containsText" dxfId="758" priority="46" operator="containsText" text="Gwyrdd">
      <formula>NOT(ISERROR(SEARCH("Gwyrdd",Q24)))</formula>
    </cfRule>
    <cfRule type="containsText" dxfId="757" priority="47" operator="containsText" text="Melyn">
      <formula>NOT(ISERROR(SEARCH("Melyn",Q24)))</formula>
    </cfRule>
    <cfRule type="containsText" dxfId="756" priority="48" operator="containsText" text="Coch">
      <formula>NOT(ISERROR(SEARCH("Coch",Q24)))</formula>
    </cfRule>
  </conditionalFormatting>
  <conditionalFormatting sqref="AA8:AA12 AA16:AA17 AA21">
    <cfRule type="cellIs" dxfId="755" priority="50" operator="equal">
      <formula>1</formula>
    </cfRule>
    <cfRule type="cellIs" dxfId="754" priority="51" operator="greaterThanOrEqual">
      <formula>0.5</formula>
    </cfRule>
    <cfRule type="cellIs" dxfId="753" priority="52" operator="lessThan">
      <formula>0.5</formula>
    </cfRule>
  </conditionalFormatting>
  <conditionalFormatting sqref="AA24:AA26">
    <cfRule type="cellIs" dxfId="752" priority="43" operator="greaterThanOrEqual">
      <formula>0.5</formula>
    </cfRule>
    <cfRule type="cellIs" dxfId="751" priority="44" operator="lessThan">
      <formula>0.5</formula>
    </cfRule>
    <cfRule type="cellIs" dxfId="750" priority="45" operator="equal">
      <formula>1</formula>
    </cfRule>
  </conditionalFormatting>
  <conditionalFormatting sqref="AA28">
    <cfRule type="cellIs" dxfId="749" priority="39" operator="greaterThanOrEqual">
      <formula>0.5</formula>
    </cfRule>
    <cfRule type="cellIs" dxfId="748" priority="40" operator="lessThan">
      <formula>0.5</formula>
    </cfRule>
    <cfRule type="cellIs" dxfId="747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746" priority="36" operator="containsText" text="Gwyrdd">
      <formula>NOT(ISERROR(SEARCH("Gwyrdd",AB3)))</formula>
    </cfRule>
    <cfRule type="containsText" dxfId="745" priority="37" operator="containsText" text="Melyn">
      <formula>NOT(ISERROR(SEARCH("Melyn",AB3)))</formula>
    </cfRule>
    <cfRule type="containsText" dxfId="744" priority="38" operator="containsText" text="Coch">
      <formula>NOT(ISERROR(SEARCH("Coch",AB3)))</formula>
    </cfRule>
  </conditionalFormatting>
  <conditionalFormatting sqref="AB24:AB28">
    <cfRule type="containsBlanks" dxfId="743" priority="34">
      <formula>LEN(TRIM(AB24))=0</formula>
    </cfRule>
  </conditionalFormatting>
  <conditionalFormatting sqref="AC23">
    <cfRule type="containsText" dxfId="742" priority="28" operator="containsText" text="Green">
      <formula>NOT(ISERROR(SEARCH("Green",AC23)))</formula>
    </cfRule>
    <cfRule type="containsText" dxfId="741" priority="29" operator="containsText" text="Amber">
      <formula>NOT(ISERROR(SEARCH("Amber",AC23)))</formula>
    </cfRule>
    <cfRule type="containsText" dxfId="740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5E3C1A89-F464-46C6-A3A2-E11F0CEEA6FD}">
      <formula1>"Ydy, Nac Ydy"</formula1>
    </dataValidation>
    <dataValidation type="list" allowBlank="1" showInputMessage="1" showErrorMessage="1" sqref="Q4:Z4" xr:uid="{43EEE7CA-AB7A-4637-8C9B-F6131D841813}">
      <formula1>"16+,Dan 16"</formula1>
    </dataValidation>
    <dataValidation type="list" allowBlank="1" showInputMessage="1" showErrorMessage="1" sqref="B4:K4" xr:uid="{29EBC650-7DBA-4B9E-9A86-A67FBBE90893}">
      <formula1>"16+, Dan 16 "</formula1>
    </dataValidation>
    <dataValidation type="list" allowBlank="1" showInputMessage="1" showErrorMessage="1" sqref="B22:K22 Q22:Z22" xr:uid="{DB76D73D-4408-4C2C-9D43-1D321ADC0C0F}">
      <formula1>"Yes, No, N/A"</formula1>
    </dataValidation>
    <dataValidation type="list" allowBlank="1" showInputMessage="1" showErrorMessage="1" sqref="B10:K10 Q10:Z10 B16:K16 Q16:Z16" xr:uid="{6395CFB0-EE11-4F72-9282-B4B5507ECBD7}">
      <formula1>"Do, Na Ddo, Ddim Yn Berthnasol"</formula1>
    </dataValidation>
    <dataValidation type="list" allowBlank="1" showInputMessage="1" showErrorMessage="1" sqref="B8:K9 B11:K12 B17:K17 B21:K21 Q8:Z9 Q11:Z12 Q17:Z17 Q21:Z21" xr:uid="{3688156C-F6E5-4F63-8A76-56FC667CA44E}">
      <formula1>"Ydy, Nac Ydy, Ddim Yn Berthnasol"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62B8-0874-4590-895E-DA259F4FE74C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739" priority="76" operator="containsText" text="No">
      <formula>NOT(ISERROR(SEARCH("No",B1)))</formula>
    </cfRule>
  </conditionalFormatting>
  <conditionalFormatting sqref="B8:K9">
    <cfRule type="containsText" dxfId="738" priority="74" operator="containsText" text="Nac Ydy">
      <formula>NOT(ISERROR(SEARCH("Nac Ydy",B8)))</formula>
    </cfRule>
    <cfRule type="containsText" dxfId="737" priority="75" operator="containsText" text="Ydy">
      <formula>NOT(ISERROR(SEARCH("Ydy",B8)))</formula>
    </cfRule>
  </conditionalFormatting>
  <conditionalFormatting sqref="B8:K12">
    <cfRule type="containsText" dxfId="736" priority="73" operator="containsText" text="Ddim Yn Berthnasol">
      <formula>NOT(ISERROR(SEARCH("Ddim Yn Berthnasol",B8)))</formula>
    </cfRule>
  </conditionalFormatting>
  <conditionalFormatting sqref="B10:K10">
    <cfRule type="containsText" dxfId="735" priority="9" operator="containsText" text="Na Ddo">
      <formula>NOT(ISERROR(SEARCH("Na Ddo",B10)))</formula>
    </cfRule>
    <cfRule type="containsText" dxfId="734" priority="10" operator="containsText" text="Do">
      <formula>NOT(ISERROR(SEARCH("Do",B10)))</formula>
    </cfRule>
  </conditionalFormatting>
  <conditionalFormatting sqref="B11:K12">
    <cfRule type="containsText" dxfId="733" priority="11" operator="containsText" text="Nac Ydy">
      <formula>NOT(ISERROR(SEARCH("Nac Ydy",B11)))</formula>
    </cfRule>
    <cfRule type="containsText" dxfId="732" priority="12" operator="containsText" text="Ydy">
      <formula>NOT(ISERROR(SEARCH("Ydy",B11)))</formula>
    </cfRule>
  </conditionalFormatting>
  <conditionalFormatting sqref="B16:K16">
    <cfRule type="containsText" dxfId="731" priority="3" operator="containsText" text="Na Ddo">
      <formula>NOT(ISERROR(SEARCH("Na Ddo",B16)))</formula>
    </cfRule>
    <cfRule type="containsText" dxfId="730" priority="4" operator="containsText" text="Do">
      <formula>NOT(ISERROR(SEARCH("Do",B16)))</formula>
    </cfRule>
  </conditionalFormatting>
  <conditionalFormatting sqref="B16:K17">
    <cfRule type="containsText" dxfId="729" priority="25" operator="containsText" text="Ddim Yn Berthnasol">
      <formula>NOT(ISERROR(SEARCH("Ddim Yn Berthnasol",B16)))</formula>
    </cfRule>
  </conditionalFormatting>
  <conditionalFormatting sqref="B17:K17">
    <cfRule type="containsText" dxfId="728" priority="26" operator="containsText" text="Nac Ydy">
      <formula>NOT(ISERROR(SEARCH("Nac Ydy",B17)))</formula>
    </cfRule>
    <cfRule type="containsText" dxfId="727" priority="27" operator="containsText" text="Ydy">
      <formula>NOT(ISERROR(SEARCH("Ydy",B17)))</formula>
    </cfRule>
  </conditionalFormatting>
  <conditionalFormatting sqref="B21:K22">
    <cfRule type="containsText" dxfId="726" priority="22" operator="containsText" text="Ddim Yn Berthnasol">
      <formula>NOT(ISERROR(SEARCH("Ddim Yn Berthnasol",B21)))</formula>
    </cfRule>
    <cfRule type="containsText" dxfId="725" priority="23" operator="containsText" text="Nac Ydy">
      <formula>NOT(ISERROR(SEARCH("Nac Ydy",B21)))</formula>
    </cfRule>
    <cfRule type="containsText" dxfId="724" priority="24" operator="containsText" text="Ydy">
      <formula>NOT(ISERROR(SEARCH("Ydy",B21)))</formula>
    </cfRule>
  </conditionalFormatting>
  <conditionalFormatting sqref="B24:K24">
    <cfRule type="containsText" dxfId="723" priority="69" operator="containsText" text="Ddim Yn Berthnasol">
      <formula>NOT(ISERROR(SEARCH("Ddim Yn Berthnasol",B24)))</formula>
    </cfRule>
  </conditionalFormatting>
  <conditionalFormatting sqref="B24:K26">
    <cfRule type="containsText" dxfId="722" priority="62" operator="containsText" text="Ddim Yn Berthnasol">
      <formula>NOT(ISERROR(SEARCH("Ddim Yn Berthnasol",B24)))</formula>
    </cfRule>
    <cfRule type="containsText" dxfId="721" priority="66" operator="containsText" text="Gwyrdd">
      <formula>NOT(ISERROR(SEARCH("Gwyrdd",B24)))</formula>
    </cfRule>
    <cfRule type="containsText" dxfId="720" priority="67" operator="containsText" text="Melyn">
      <formula>NOT(ISERROR(SEARCH("Melyn",B24)))</formula>
    </cfRule>
    <cfRule type="containsText" dxfId="719" priority="68" operator="containsText" text="Coch">
      <formula>NOT(ISERROR(SEARCH("Coch",B24)))</formula>
    </cfRule>
  </conditionalFormatting>
  <conditionalFormatting sqref="L8:L12 L16:L17 L21">
    <cfRule type="cellIs" dxfId="718" priority="70" operator="equal">
      <formula>1</formula>
    </cfRule>
    <cfRule type="cellIs" dxfId="717" priority="71" operator="greaterThanOrEqual">
      <formula>0.5</formula>
    </cfRule>
    <cfRule type="cellIs" dxfId="716" priority="72" operator="lessThan">
      <formula>0.5</formula>
    </cfRule>
  </conditionalFormatting>
  <conditionalFormatting sqref="L24:L26">
    <cfRule type="cellIs" dxfId="715" priority="63" operator="greaterThanOrEqual">
      <formula>0.5</formula>
    </cfRule>
    <cfRule type="cellIs" dxfId="714" priority="64" operator="lessThan">
      <formula>0.5</formula>
    </cfRule>
    <cfRule type="cellIs" dxfId="713" priority="65" operator="equal">
      <formula>1</formula>
    </cfRule>
  </conditionalFormatting>
  <conditionalFormatting sqref="L28">
    <cfRule type="cellIs" dxfId="712" priority="59" operator="greaterThanOrEqual">
      <formula>0.5</formula>
    </cfRule>
    <cfRule type="cellIs" dxfId="711" priority="60" operator="lessThan">
      <formula>0.5</formula>
    </cfRule>
    <cfRule type="cellIs" dxfId="710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709" priority="56" operator="containsText" text="Gwyrdd">
      <formula>NOT(ISERROR(SEARCH("Gwyrdd",M1)))</formula>
    </cfRule>
    <cfRule type="containsText" dxfId="708" priority="57" operator="containsText" text="Melyn">
      <formula>NOT(ISERROR(SEARCH("Melyn",M1)))</formula>
    </cfRule>
    <cfRule type="containsText" dxfId="707" priority="58" operator="containsText" text="Coch">
      <formula>NOT(ISERROR(SEARCH("Coch",M1)))</formula>
    </cfRule>
  </conditionalFormatting>
  <conditionalFormatting sqref="M24:M28">
    <cfRule type="containsBlanks" dxfId="706" priority="54">
      <formula>LEN(TRIM(M24))=0</formula>
    </cfRule>
  </conditionalFormatting>
  <conditionalFormatting sqref="N23">
    <cfRule type="containsText" dxfId="705" priority="31" operator="containsText" text="Green">
      <formula>NOT(ISERROR(SEARCH("Green",N23)))</formula>
    </cfRule>
    <cfRule type="containsText" dxfId="704" priority="32" operator="containsText" text="Amber">
      <formula>NOT(ISERROR(SEARCH("Amber",N23)))</formula>
    </cfRule>
    <cfRule type="containsText" dxfId="703" priority="33" operator="containsText" text="Red">
      <formula>NOT(ISERROR(SEARCH("Red",N23)))</formula>
    </cfRule>
  </conditionalFormatting>
  <conditionalFormatting sqref="Q4:Z4">
    <cfRule type="containsText" dxfId="702" priority="53" operator="containsText" text="No">
      <formula>NOT(ISERROR(SEARCH("No",Q4)))</formula>
    </cfRule>
  </conditionalFormatting>
  <conditionalFormatting sqref="Q8:Z9">
    <cfRule type="containsText" dxfId="701" priority="20" operator="containsText" text="Nac Ydy">
      <formula>NOT(ISERROR(SEARCH("Nac Ydy",Q8)))</formula>
    </cfRule>
    <cfRule type="containsText" dxfId="700" priority="21" operator="containsText" text="Ydy">
      <formula>NOT(ISERROR(SEARCH("Ydy",Q8)))</formula>
    </cfRule>
  </conditionalFormatting>
  <conditionalFormatting sqref="Q8:Z12">
    <cfRule type="containsText" dxfId="699" priority="19" operator="containsText" text="Ddim Yn Berthnasol">
      <formula>NOT(ISERROR(SEARCH("Ddim Yn Berthnasol",Q8)))</formula>
    </cfRule>
  </conditionalFormatting>
  <conditionalFormatting sqref="Q10:Z10">
    <cfRule type="containsText" dxfId="698" priority="5" operator="containsText" text="Na Ddo">
      <formula>NOT(ISERROR(SEARCH("Na Ddo",Q10)))</formula>
    </cfRule>
    <cfRule type="containsText" dxfId="697" priority="6" operator="containsText" text="Do">
      <formula>NOT(ISERROR(SEARCH("Do",Q10)))</formula>
    </cfRule>
  </conditionalFormatting>
  <conditionalFormatting sqref="Q11:Z12">
    <cfRule type="containsText" dxfId="696" priority="7" operator="containsText" text="Nac Ydy">
      <formula>NOT(ISERROR(SEARCH("Nac Ydy",Q11)))</formula>
    </cfRule>
    <cfRule type="containsText" dxfId="695" priority="8" operator="containsText" text="Ydy">
      <formula>NOT(ISERROR(SEARCH("Ydy",Q11)))</formula>
    </cfRule>
  </conditionalFormatting>
  <conditionalFormatting sqref="Q16:Z16">
    <cfRule type="containsText" dxfId="694" priority="1" operator="containsText" text="Na Ddo">
      <formula>NOT(ISERROR(SEARCH("Na Ddo",Q16)))</formula>
    </cfRule>
    <cfRule type="containsText" dxfId="693" priority="2" operator="containsText" text="Do">
      <formula>NOT(ISERROR(SEARCH("Do",Q16)))</formula>
    </cfRule>
  </conditionalFormatting>
  <conditionalFormatting sqref="Q16:Z17">
    <cfRule type="containsText" dxfId="692" priority="16" operator="containsText" text="Ddim Yn Berthnasol">
      <formula>NOT(ISERROR(SEARCH("Ddim Yn Berthnasol",Q16)))</formula>
    </cfRule>
  </conditionalFormatting>
  <conditionalFormatting sqref="Q17:Z17">
    <cfRule type="containsText" dxfId="691" priority="17" operator="containsText" text="Nac Ydy">
      <formula>NOT(ISERROR(SEARCH("Nac Ydy",Q17)))</formula>
    </cfRule>
    <cfRule type="containsText" dxfId="690" priority="18" operator="containsText" text="Ydy">
      <formula>NOT(ISERROR(SEARCH("Ydy",Q17)))</formula>
    </cfRule>
  </conditionalFormatting>
  <conditionalFormatting sqref="Q21:Z22">
    <cfRule type="containsText" dxfId="689" priority="13" operator="containsText" text="Ddim Yn Berthnasol">
      <formula>NOT(ISERROR(SEARCH("Ddim Yn Berthnasol",Q21)))</formula>
    </cfRule>
    <cfRule type="containsText" dxfId="688" priority="14" operator="containsText" text="Nac Ydy">
      <formula>NOT(ISERROR(SEARCH("Nac Ydy",Q21)))</formula>
    </cfRule>
    <cfRule type="containsText" dxfId="687" priority="15" operator="containsText" text="Ydy">
      <formula>NOT(ISERROR(SEARCH("Ydy",Q21)))</formula>
    </cfRule>
  </conditionalFormatting>
  <conditionalFormatting sqref="Q24:Z24">
    <cfRule type="containsText" dxfId="686" priority="49" operator="containsText" text="Ddim Yn Berthnasol">
      <formula>NOT(ISERROR(SEARCH("Ddim Yn Berthnasol",Q24)))</formula>
    </cfRule>
  </conditionalFormatting>
  <conditionalFormatting sqref="Q24:Z26">
    <cfRule type="containsText" dxfId="685" priority="42" operator="containsText" text="Ddim Yn Berthnasol">
      <formula>NOT(ISERROR(SEARCH("Ddim Yn Berthnasol",Q24)))</formula>
    </cfRule>
    <cfRule type="containsText" dxfId="684" priority="46" operator="containsText" text="Gwyrdd">
      <formula>NOT(ISERROR(SEARCH("Gwyrdd",Q24)))</formula>
    </cfRule>
    <cfRule type="containsText" dxfId="683" priority="47" operator="containsText" text="Melyn">
      <formula>NOT(ISERROR(SEARCH("Melyn",Q24)))</formula>
    </cfRule>
    <cfRule type="containsText" dxfId="682" priority="48" operator="containsText" text="Coch">
      <formula>NOT(ISERROR(SEARCH("Coch",Q24)))</formula>
    </cfRule>
  </conditionalFormatting>
  <conditionalFormatting sqref="AA8:AA12 AA16:AA17 AA21">
    <cfRule type="cellIs" dxfId="681" priority="50" operator="equal">
      <formula>1</formula>
    </cfRule>
    <cfRule type="cellIs" dxfId="680" priority="51" operator="greaterThanOrEqual">
      <formula>0.5</formula>
    </cfRule>
    <cfRule type="cellIs" dxfId="679" priority="52" operator="lessThan">
      <formula>0.5</formula>
    </cfRule>
  </conditionalFormatting>
  <conditionalFormatting sqref="AA24:AA26">
    <cfRule type="cellIs" dxfId="678" priority="43" operator="greaterThanOrEqual">
      <formula>0.5</formula>
    </cfRule>
    <cfRule type="cellIs" dxfId="677" priority="44" operator="lessThan">
      <formula>0.5</formula>
    </cfRule>
    <cfRule type="cellIs" dxfId="676" priority="45" operator="equal">
      <formula>1</formula>
    </cfRule>
  </conditionalFormatting>
  <conditionalFormatting sqref="AA28">
    <cfRule type="cellIs" dxfId="675" priority="39" operator="greaterThanOrEqual">
      <formula>0.5</formula>
    </cfRule>
    <cfRule type="cellIs" dxfId="674" priority="40" operator="lessThan">
      <formula>0.5</formula>
    </cfRule>
    <cfRule type="cellIs" dxfId="673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672" priority="36" operator="containsText" text="Gwyrdd">
      <formula>NOT(ISERROR(SEARCH("Gwyrdd",AB3)))</formula>
    </cfRule>
    <cfRule type="containsText" dxfId="671" priority="37" operator="containsText" text="Melyn">
      <formula>NOT(ISERROR(SEARCH("Melyn",AB3)))</formula>
    </cfRule>
    <cfRule type="containsText" dxfId="670" priority="38" operator="containsText" text="Coch">
      <formula>NOT(ISERROR(SEARCH("Coch",AB3)))</formula>
    </cfRule>
  </conditionalFormatting>
  <conditionalFormatting sqref="AB24:AB28">
    <cfRule type="containsBlanks" dxfId="669" priority="34">
      <formula>LEN(TRIM(AB24))=0</formula>
    </cfRule>
  </conditionalFormatting>
  <conditionalFormatting sqref="AC23">
    <cfRule type="containsText" dxfId="668" priority="28" operator="containsText" text="Green">
      <formula>NOT(ISERROR(SEARCH("Green",AC23)))</formula>
    </cfRule>
    <cfRule type="containsText" dxfId="667" priority="29" operator="containsText" text="Amber">
      <formula>NOT(ISERROR(SEARCH("Amber",AC23)))</formula>
    </cfRule>
    <cfRule type="containsText" dxfId="666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52E82F88-B4CF-4763-BCF8-7DF810F64BB9}">
      <formula1>"Ydy, Nac Ydy, Ddim Yn Berthnasol"</formula1>
    </dataValidation>
    <dataValidation type="list" allowBlank="1" showInputMessage="1" showErrorMessage="1" sqref="B10:K10 Q10:Z10 B16:K16 Q16:Z16" xr:uid="{87C13BB7-9F92-4525-B3AD-B45E3F9E83CA}">
      <formula1>"Do, Na Ddo, Ddim Yn Berthnasol"</formula1>
    </dataValidation>
    <dataValidation type="list" allowBlank="1" showInputMessage="1" showErrorMessage="1" sqref="B22:K22 Q22:Z22" xr:uid="{11C57EBC-2238-4FC3-9E4B-948EF0282A92}">
      <formula1>"Yes, No, N/A"</formula1>
    </dataValidation>
    <dataValidation type="list" allowBlank="1" showInputMessage="1" showErrorMessage="1" sqref="B4:K4" xr:uid="{6B30DA89-2F58-4389-AFB2-4C67502CEFCF}">
      <formula1>"16+, Dan 16 "</formula1>
    </dataValidation>
    <dataValidation type="list" allowBlank="1" showInputMessage="1" showErrorMessage="1" sqref="Q4:Z4" xr:uid="{66AE726D-1D4F-49A9-9422-5446A0DD7ACF}">
      <formula1>"16+,Dan 16"</formula1>
    </dataValidation>
    <dataValidation type="list" allowBlank="1" showInputMessage="1" showErrorMessage="1" sqref="B5:K5 Q5:Z5" xr:uid="{C23C3701-5E8E-47C0-8365-C036AE2E4FD6}">
      <formula1>"Ydy, Nac Ydy"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7E15-73D7-4F06-8652-250C52983F7B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665" priority="76" operator="containsText" text="No">
      <formula>NOT(ISERROR(SEARCH("No",B1)))</formula>
    </cfRule>
  </conditionalFormatting>
  <conditionalFormatting sqref="B8:K9">
    <cfRule type="containsText" dxfId="664" priority="74" operator="containsText" text="Nac Ydy">
      <formula>NOT(ISERROR(SEARCH("Nac Ydy",B8)))</formula>
    </cfRule>
    <cfRule type="containsText" dxfId="663" priority="75" operator="containsText" text="Ydy">
      <formula>NOT(ISERROR(SEARCH("Ydy",B8)))</formula>
    </cfRule>
  </conditionalFormatting>
  <conditionalFormatting sqref="B8:K12">
    <cfRule type="containsText" dxfId="662" priority="73" operator="containsText" text="Ddim Yn Berthnasol">
      <formula>NOT(ISERROR(SEARCH("Ddim Yn Berthnasol",B8)))</formula>
    </cfRule>
  </conditionalFormatting>
  <conditionalFormatting sqref="B10:K10">
    <cfRule type="containsText" dxfId="661" priority="9" operator="containsText" text="Na Ddo">
      <formula>NOT(ISERROR(SEARCH("Na Ddo",B10)))</formula>
    </cfRule>
    <cfRule type="containsText" dxfId="660" priority="10" operator="containsText" text="Do">
      <formula>NOT(ISERROR(SEARCH("Do",B10)))</formula>
    </cfRule>
  </conditionalFormatting>
  <conditionalFormatting sqref="B11:K12">
    <cfRule type="containsText" dxfId="659" priority="11" operator="containsText" text="Nac Ydy">
      <formula>NOT(ISERROR(SEARCH("Nac Ydy",B11)))</formula>
    </cfRule>
    <cfRule type="containsText" dxfId="658" priority="12" operator="containsText" text="Ydy">
      <formula>NOT(ISERROR(SEARCH("Ydy",B11)))</formula>
    </cfRule>
  </conditionalFormatting>
  <conditionalFormatting sqref="B16:K16">
    <cfRule type="containsText" dxfId="657" priority="3" operator="containsText" text="Na Ddo">
      <formula>NOT(ISERROR(SEARCH("Na Ddo",B16)))</formula>
    </cfRule>
    <cfRule type="containsText" dxfId="656" priority="4" operator="containsText" text="Do">
      <formula>NOT(ISERROR(SEARCH("Do",B16)))</formula>
    </cfRule>
  </conditionalFormatting>
  <conditionalFormatting sqref="B16:K17">
    <cfRule type="containsText" dxfId="655" priority="25" operator="containsText" text="Ddim Yn Berthnasol">
      <formula>NOT(ISERROR(SEARCH("Ddim Yn Berthnasol",B16)))</formula>
    </cfRule>
  </conditionalFormatting>
  <conditionalFormatting sqref="B17:K17">
    <cfRule type="containsText" dxfId="654" priority="26" operator="containsText" text="Nac Ydy">
      <formula>NOT(ISERROR(SEARCH("Nac Ydy",B17)))</formula>
    </cfRule>
    <cfRule type="containsText" dxfId="653" priority="27" operator="containsText" text="Ydy">
      <formula>NOT(ISERROR(SEARCH("Ydy",B17)))</formula>
    </cfRule>
  </conditionalFormatting>
  <conditionalFormatting sqref="B21:K22">
    <cfRule type="containsText" dxfId="652" priority="22" operator="containsText" text="Ddim Yn Berthnasol">
      <formula>NOT(ISERROR(SEARCH("Ddim Yn Berthnasol",B21)))</formula>
    </cfRule>
    <cfRule type="containsText" dxfId="651" priority="23" operator="containsText" text="Nac Ydy">
      <formula>NOT(ISERROR(SEARCH("Nac Ydy",B21)))</formula>
    </cfRule>
    <cfRule type="containsText" dxfId="650" priority="24" operator="containsText" text="Ydy">
      <formula>NOT(ISERROR(SEARCH("Ydy",B21)))</formula>
    </cfRule>
  </conditionalFormatting>
  <conditionalFormatting sqref="B24:K24">
    <cfRule type="containsText" dxfId="649" priority="69" operator="containsText" text="Ddim Yn Berthnasol">
      <formula>NOT(ISERROR(SEARCH("Ddim Yn Berthnasol",B24)))</formula>
    </cfRule>
  </conditionalFormatting>
  <conditionalFormatting sqref="B24:K26">
    <cfRule type="containsText" dxfId="648" priority="62" operator="containsText" text="Ddim Yn Berthnasol">
      <formula>NOT(ISERROR(SEARCH("Ddim Yn Berthnasol",B24)))</formula>
    </cfRule>
    <cfRule type="containsText" dxfId="647" priority="66" operator="containsText" text="Gwyrdd">
      <formula>NOT(ISERROR(SEARCH("Gwyrdd",B24)))</formula>
    </cfRule>
    <cfRule type="containsText" dxfId="646" priority="67" operator="containsText" text="Melyn">
      <formula>NOT(ISERROR(SEARCH("Melyn",B24)))</formula>
    </cfRule>
    <cfRule type="containsText" dxfId="645" priority="68" operator="containsText" text="Coch">
      <formula>NOT(ISERROR(SEARCH("Coch",B24)))</formula>
    </cfRule>
  </conditionalFormatting>
  <conditionalFormatting sqref="L8:L12 L16:L17 L21">
    <cfRule type="cellIs" dxfId="644" priority="70" operator="equal">
      <formula>1</formula>
    </cfRule>
    <cfRule type="cellIs" dxfId="643" priority="71" operator="greaterThanOrEqual">
      <formula>0.5</formula>
    </cfRule>
    <cfRule type="cellIs" dxfId="642" priority="72" operator="lessThan">
      <formula>0.5</formula>
    </cfRule>
  </conditionalFormatting>
  <conditionalFormatting sqref="L24:L26">
    <cfRule type="cellIs" dxfId="641" priority="63" operator="greaterThanOrEqual">
      <formula>0.5</formula>
    </cfRule>
    <cfRule type="cellIs" dxfId="640" priority="64" operator="lessThan">
      <formula>0.5</formula>
    </cfRule>
    <cfRule type="cellIs" dxfId="639" priority="65" operator="equal">
      <formula>1</formula>
    </cfRule>
  </conditionalFormatting>
  <conditionalFormatting sqref="L28">
    <cfRule type="cellIs" dxfId="638" priority="59" operator="greaterThanOrEqual">
      <formula>0.5</formula>
    </cfRule>
    <cfRule type="cellIs" dxfId="637" priority="60" operator="lessThan">
      <formula>0.5</formula>
    </cfRule>
    <cfRule type="cellIs" dxfId="636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635" priority="56" operator="containsText" text="Gwyrdd">
      <formula>NOT(ISERROR(SEARCH("Gwyrdd",M1)))</formula>
    </cfRule>
    <cfRule type="containsText" dxfId="634" priority="57" operator="containsText" text="Melyn">
      <formula>NOT(ISERROR(SEARCH("Melyn",M1)))</formula>
    </cfRule>
    <cfRule type="containsText" dxfId="633" priority="58" operator="containsText" text="Coch">
      <formula>NOT(ISERROR(SEARCH("Coch",M1)))</formula>
    </cfRule>
  </conditionalFormatting>
  <conditionalFormatting sqref="M24:M28">
    <cfRule type="containsBlanks" dxfId="632" priority="54">
      <formula>LEN(TRIM(M24))=0</formula>
    </cfRule>
  </conditionalFormatting>
  <conditionalFormatting sqref="N23">
    <cfRule type="containsText" dxfId="631" priority="31" operator="containsText" text="Green">
      <formula>NOT(ISERROR(SEARCH("Green",N23)))</formula>
    </cfRule>
    <cfRule type="containsText" dxfId="630" priority="32" operator="containsText" text="Amber">
      <formula>NOT(ISERROR(SEARCH("Amber",N23)))</formula>
    </cfRule>
    <cfRule type="containsText" dxfId="629" priority="33" operator="containsText" text="Red">
      <formula>NOT(ISERROR(SEARCH("Red",N23)))</formula>
    </cfRule>
  </conditionalFormatting>
  <conditionalFormatting sqref="Q4:Z4">
    <cfRule type="containsText" dxfId="628" priority="53" operator="containsText" text="No">
      <formula>NOT(ISERROR(SEARCH("No",Q4)))</formula>
    </cfRule>
  </conditionalFormatting>
  <conditionalFormatting sqref="Q8:Z9">
    <cfRule type="containsText" dxfId="627" priority="20" operator="containsText" text="Nac Ydy">
      <formula>NOT(ISERROR(SEARCH("Nac Ydy",Q8)))</formula>
    </cfRule>
    <cfRule type="containsText" dxfId="626" priority="21" operator="containsText" text="Ydy">
      <formula>NOT(ISERROR(SEARCH("Ydy",Q8)))</formula>
    </cfRule>
  </conditionalFormatting>
  <conditionalFormatting sqref="Q8:Z12">
    <cfRule type="containsText" dxfId="625" priority="19" operator="containsText" text="Ddim Yn Berthnasol">
      <formula>NOT(ISERROR(SEARCH("Ddim Yn Berthnasol",Q8)))</formula>
    </cfRule>
  </conditionalFormatting>
  <conditionalFormatting sqref="Q10:Z10">
    <cfRule type="containsText" dxfId="624" priority="5" operator="containsText" text="Na Ddo">
      <formula>NOT(ISERROR(SEARCH("Na Ddo",Q10)))</formula>
    </cfRule>
    <cfRule type="containsText" dxfId="623" priority="6" operator="containsText" text="Do">
      <formula>NOT(ISERROR(SEARCH("Do",Q10)))</formula>
    </cfRule>
  </conditionalFormatting>
  <conditionalFormatting sqref="Q11:Z12">
    <cfRule type="containsText" dxfId="622" priority="7" operator="containsText" text="Nac Ydy">
      <formula>NOT(ISERROR(SEARCH("Nac Ydy",Q11)))</formula>
    </cfRule>
    <cfRule type="containsText" dxfId="621" priority="8" operator="containsText" text="Ydy">
      <formula>NOT(ISERROR(SEARCH("Ydy",Q11)))</formula>
    </cfRule>
  </conditionalFormatting>
  <conditionalFormatting sqref="Q16:Z16">
    <cfRule type="containsText" dxfId="620" priority="1" operator="containsText" text="Na Ddo">
      <formula>NOT(ISERROR(SEARCH("Na Ddo",Q16)))</formula>
    </cfRule>
    <cfRule type="containsText" dxfId="619" priority="2" operator="containsText" text="Do">
      <formula>NOT(ISERROR(SEARCH("Do",Q16)))</formula>
    </cfRule>
  </conditionalFormatting>
  <conditionalFormatting sqref="Q16:Z17">
    <cfRule type="containsText" dxfId="618" priority="16" operator="containsText" text="Ddim Yn Berthnasol">
      <formula>NOT(ISERROR(SEARCH("Ddim Yn Berthnasol",Q16)))</formula>
    </cfRule>
  </conditionalFormatting>
  <conditionalFormatting sqref="Q17:Z17">
    <cfRule type="containsText" dxfId="617" priority="17" operator="containsText" text="Nac Ydy">
      <formula>NOT(ISERROR(SEARCH("Nac Ydy",Q17)))</formula>
    </cfRule>
    <cfRule type="containsText" dxfId="616" priority="18" operator="containsText" text="Ydy">
      <formula>NOT(ISERROR(SEARCH("Ydy",Q17)))</formula>
    </cfRule>
  </conditionalFormatting>
  <conditionalFormatting sqref="Q21:Z22">
    <cfRule type="containsText" dxfId="615" priority="13" operator="containsText" text="Ddim Yn Berthnasol">
      <formula>NOT(ISERROR(SEARCH("Ddim Yn Berthnasol",Q21)))</formula>
    </cfRule>
    <cfRule type="containsText" dxfId="614" priority="14" operator="containsText" text="Nac Ydy">
      <formula>NOT(ISERROR(SEARCH("Nac Ydy",Q21)))</formula>
    </cfRule>
    <cfRule type="containsText" dxfId="613" priority="15" operator="containsText" text="Ydy">
      <formula>NOT(ISERROR(SEARCH("Ydy",Q21)))</formula>
    </cfRule>
  </conditionalFormatting>
  <conditionalFormatting sqref="Q24:Z24">
    <cfRule type="containsText" dxfId="612" priority="49" operator="containsText" text="Ddim Yn Berthnasol">
      <formula>NOT(ISERROR(SEARCH("Ddim Yn Berthnasol",Q24)))</formula>
    </cfRule>
  </conditionalFormatting>
  <conditionalFormatting sqref="Q24:Z26">
    <cfRule type="containsText" dxfId="611" priority="42" operator="containsText" text="Ddim Yn Berthnasol">
      <formula>NOT(ISERROR(SEARCH("Ddim Yn Berthnasol",Q24)))</formula>
    </cfRule>
    <cfRule type="containsText" dxfId="610" priority="46" operator="containsText" text="Gwyrdd">
      <formula>NOT(ISERROR(SEARCH("Gwyrdd",Q24)))</formula>
    </cfRule>
    <cfRule type="containsText" dxfId="609" priority="47" operator="containsText" text="Melyn">
      <formula>NOT(ISERROR(SEARCH("Melyn",Q24)))</formula>
    </cfRule>
    <cfRule type="containsText" dxfId="608" priority="48" operator="containsText" text="Coch">
      <formula>NOT(ISERROR(SEARCH("Coch",Q24)))</formula>
    </cfRule>
  </conditionalFormatting>
  <conditionalFormatting sqref="AA8:AA12 AA16:AA17 AA21">
    <cfRule type="cellIs" dxfId="607" priority="50" operator="equal">
      <formula>1</formula>
    </cfRule>
    <cfRule type="cellIs" dxfId="606" priority="51" operator="greaterThanOrEqual">
      <formula>0.5</formula>
    </cfRule>
    <cfRule type="cellIs" dxfId="605" priority="52" operator="lessThan">
      <formula>0.5</formula>
    </cfRule>
  </conditionalFormatting>
  <conditionalFormatting sqref="AA24:AA26">
    <cfRule type="cellIs" dxfId="604" priority="43" operator="greaterThanOrEqual">
      <formula>0.5</formula>
    </cfRule>
    <cfRule type="cellIs" dxfId="603" priority="44" operator="lessThan">
      <formula>0.5</formula>
    </cfRule>
    <cfRule type="cellIs" dxfId="602" priority="45" operator="equal">
      <formula>1</formula>
    </cfRule>
  </conditionalFormatting>
  <conditionalFormatting sqref="AA28">
    <cfRule type="cellIs" dxfId="601" priority="39" operator="greaterThanOrEqual">
      <formula>0.5</formula>
    </cfRule>
    <cfRule type="cellIs" dxfId="600" priority="40" operator="lessThan">
      <formula>0.5</formula>
    </cfRule>
    <cfRule type="cellIs" dxfId="599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598" priority="36" operator="containsText" text="Gwyrdd">
      <formula>NOT(ISERROR(SEARCH("Gwyrdd",AB3)))</formula>
    </cfRule>
    <cfRule type="containsText" dxfId="597" priority="37" operator="containsText" text="Melyn">
      <formula>NOT(ISERROR(SEARCH("Melyn",AB3)))</formula>
    </cfRule>
    <cfRule type="containsText" dxfId="596" priority="38" operator="containsText" text="Coch">
      <formula>NOT(ISERROR(SEARCH("Coch",AB3)))</formula>
    </cfRule>
  </conditionalFormatting>
  <conditionalFormatting sqref="AB24:AB28">
    <cfRule type="containsBlanks" dxfId="595" priority="34">
      <formula>LEN(TRIM(AB24))=0</formula>
    </cfRule>
  </conditionalFormatting>
  <conditionalFormatting sqref="AC23">
    <cfRule type="containsText" dxfId="594" priority="28" operator="containsText" text="Green">
      <formula>NOT(ISERROR(SEARCH("Green",AC23)))</formula>
    </cfRule>
    <cfRule type="containsText" dxfId="593" priority="29" operator="containsText" text="Amber">
      <formula>NOT(ISERROR(SEARCH("Amber",AC23)))</formula>
    </cfRule>
    <cfRule type="containsText" dxfId="592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3CD1BB5D-2081-4604-96C7-2BC260A37035}">
      <formula1>"Ydy, Nac Ydy"</formula1>
    </dataValidation>
    <dataValidation type="list" allowBlank="1" showInputMessage="1" showErrorMessage="1" sqref="Q4:Z4" xr:uid="{58D048DD-90A0-4AE1-ADA2-61D5DD8AFF7A}">
      <formula1>"16+,Dan 16"</formula1>
    </dataValidation>
    <dataValidation type="list" allowBlank="1" showInputMessage="1" showErrorMessage="1" sqref="B4:K4" xr:uid="{1038CDDA-EE39-4878-ACA1-7E22C9CA6DAE}">
      <formula1>"16+, Dan 16 "</formula1>
    </dataValidation>
    <dataValidation type="list" allowBlank="1" showInputMessage="1" showErrorMessage="1" sqref="B22:K22 Q22:Z22" xr:uid="{97B6FDED-796D-48A5-9B44-BEB2C46E0F5C}">
      <formula1>"Yes, No, N/A"</formula1>
    </dataValidation>
    <dataValidation type="list" allowBlank="1" showInputMessage="1" showErrorMessage="1" sqref="B10:K10 Q10:Z10 B16:K16 Q16:Z16" xr:uid="{65BF271D-DA90-462E-B186-6C9CCB63707F}">
      <formula1>"Do, Na Ddo, Ddim Yn Berthnasol"</formula1>
    </dataValidation>
    <dataValidation type="list" allowBlank="1" showInputMessage="1" showErrorMessage="1" sqref="B8:K9 B11:K12 B17:K17 B21:K21 Q8:Z9 Q11:Z12 Q17:Z17 Q21:Z21" xr:uid="{387C432D-B2C6-4DF0-B7E6-BD49F2920823}">
      <formula1>"Ydy, Nac Ydy, Ddim Yn Berthnasol"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EB9D-ABF5-46A0-94FF-7199023868C2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591" priority="76" operator="containsText" text="No">
      <formula>NOT(ISERROR(SEARCH("No",B1)))</formula>
    </cfRule>
  </conditionalFormatting>
  <conditionalFormatting sqref="B8:K9">
    <cfRule type="containsText" dxfId="590" priority="74" operator="containsText" text="Nac Ydy">
      <formula>NOT(ISERROR(SEARCH("Nac Ydy",B8)))</formula>
    </cfRule>
    <cfRule type="containsText" dxfId="589" priority="75" operator="containsText" text="Ydy">
      <formula>NOT(ISERROR(SEARCH("Ydy",B8)))</formula>
    </cfRule>
  </conditionalFormatting>
  <conditionalFormatting sqref="B8:K12">
    <cfRule type="containsText" dxfId="588" priority="73" operator="containsText" text="Ddim Yn Berthnasol">
      <formula>NOT(ISERROR(SEARCH("Ddim Yn Berthnasol",B8)))</formula>
    </cfRule>
  </conditionalFormatting>
  <conditionalFormatting sqref="B10:K10">
    <cfRule type="containsText" dxfId="587" priority="9" operator="containsText" text="Na Ddo">
      <formula>NOT(ISERROR(SEARCH("Na Ddo",B10)))</formula>
    </cfRule>
    <cfRule type="containsText" dxfId="586" priority="10" operator="containsText" text="Do">
      <formula>NOT(ISERROR(SEARCH("Do",B10)))</formula>
    </cfRule>
  </conditionalFormatting>
  <conditionalFormatting sqref="B11:K12">
    <cfRule type="containsText" dxfId="585" priority="11" operator="containsText" text="Nac Ydy">
      <formula>NOT(ISERROR(SEARCH("Nac Ydy",B11)))</formula>
    </cfRule>
    <cfRule type="containsText" dxfId="584" priority="12" operator="containsText" text="Ydy">
      <formula>NOT(ISERROR(SEARCH("Ydy",B11)))</formula>
    </cfRule>
  </conditionalFormatting>
  <conditionalFormatting sqref="B16:K16">
    <cfRule type="containsText" dxfId="583" priority="3" operator="containsText" text="Na Ddo">
      <formula>NOT(ISERROR(SEARCH("Na Ddo",B16)))</formula>
    </cfRule>
    <cfRule type="containsText" dxfId="582" priority="4" operator="containsText" text="Do">
      <formula>NOT(ISERROR(SEARCH("Do",B16)))</formula>
    </cfRule>
  </conditionalFormatting>
  <conditionalFormatting sqref="B16:K17">
    <cfRule type="containsText" dxfId="581" priority="25" operator="containsText" text="Ddim Yn Berthnasol">
      <formula>NOT(ISERROR(SEARCH("Ddim Yn Berthnasol",B16)))</formula>
    </cfRule>
  </conditionalFormatting>
  <conditionalFormatting sqref="B17:K17">
    <cfRule type="containsText" dxfId="580" priority="26" operator="containsText" text="Nac Ydy">
      <formula>NOT(ISERROR(SEARCH("Nac Ydy",B17)))</formula>
    </cfRule>
    <cfRule type="containsText" dxfId="579" priority="27" operator="containsText" text="Ydy">
      <formula>NOT(ISERROR(SEARCH("Ydy",B17)))</formula>
    </cfRule>
  </conditionalFormatting>
  <conditionalFormatting sqref="B21:K22">
    <cfRule type="containsText" dxfId="578" priority="22" operator="containsText" text="Ddim Yn Berthnasol">
      <formula>NOT(ISERROR(SEARCH("Ddim Yn Berthnasol",B21)))</formula>
    </cfRule>
    <cfRule type="containsText" dxfId="577" priority="23" operator="containsText" text="Nac Ydy">
      <formula>NOT(ISERROR(SEARCH("Nac Ydy",B21)))</formula>
    </cfRule>
    <cfRule type="containsText" dxfId="576" priority="24" operator="containsText" text="Ydy">
      <formula>NOT(ISERROR(SEARCH("Ydy",B21)))</formula>
    </cfRule>
  </conditionalFormatting>
  <conditionalFormatting sqref="B24:K24">
    <cfRule type="containsText" dxfId="575" priority="69" operator="containsText" text="Ddim Yn Berthnasol">
      <formula>NOT(ISERROR(SEARCH("Ddim Yn Berthnasol",B24)))</formula>
    </cfRule>
  </conditionalFormatting>
  <conditionalFormatting sqref="B24:K26">
    <cfRule type="containsText" dxfId="574" priority="62" operator="containsText" text="Ddim Yn Berthnasol">
      <formula>NOT(ISERROR(SEARCH("Ddim Yn Berthnasol",B24)))</formula>
    </cfRule>
    <cfRule type="containsText" dxfId="573" priority="66" operator="containsText" text="Gwyrdd">
      <formula>NOT(ISERROR(SEARCH("Gwyrdd",B24)))</formula>
    </cfRule>
    <cfRule type="containsText" dxfId="572" priority="67" operator="containsText" text="Melyn">
      <formula>NOT(ISERROR(SEARCH("Melyn",B24)))</formula>
    </cfRule>
    <cfRule type="containsText" dxfId="571" priority="68" operator="containsText" text="Coch">
      <formula>NOT(ISERROR(SEARCH("Coch",B24)))</formula>
    </cfRule>
  </conditionalFormatting>
  <conditionalFormatting sqref="L8:L12 L16:L17 L21">
    <cfRule type="cellIs" dxfId="570" priority="70" operator="equal">
      <formula>1</formula>
    </cfRule>
    <cfRule type="cellIs" dxfId="569" priority="71" operator="greaterThanOrEqual">
      <formula>0.5</formula>
    </cfRule>
    <cfRule type="cellIs" dxfId="568" priority="72" operator="lessThan">
      <formula>0.5</formula>
    </cfRule>
  </conditionalFormatting>
  <conditionalFormatting sqref="L24:L26">
    <cfRule type="cellIs" dxfId="567" priority="63" operator="greaterThanOrEqual">
      <formula>0.5</formula>
    </cfRule>
    <cfRule type="cellIs" dxfId="566" priority="64" operator="lessThan">
      <formula>0.5</formula>
    </cfRule>
    <cfRule type="cellIs" dxfId="565" priority="65" operator="equal">
      <formula>1</formula>
    </cfRule>
  </conditionalFormatting>
  <conditionalFormatting sqref="L28">
    <cfRule type="cellIs" dxfId="564" priority="59" operator="greaterThanOrEqual">
      <formula>0.5</formula>
    </cfRule>
    <cfRule type="cellIs" dxfId="563" priority="60" operator="lessThan">
      <formula>0.5</formula>
    </cfRule>
    <cfRule type="cellIs" dxfId="562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561" priority="56" operator="containsText" text="Gwyrdd">
      <formula>NOT(ISERROR(SEARCH("Gwyrdd",M1)))</formula>
    </cfRule>
    <cfRule type="containsText" dxfId="560" priority="57" operator="containsText" text="Melyn">
      <formula>NOT(ISERROR(SEARCH("Melyn",M1)))</formula>
    </cfRule>
    <cfRule type="containsText" dxfId="559" priority="58" operator="containsText" text="Coch">
      <formula>NOT(ISERROR(SEARCH("Coch",M1)))</formula>
    </cfRule>
  </conditionalFormatting>
  <conditionalFormatting sqref="M24:M28">
    <cfRule type="containsBlanks" dxfId="558" priority="54">
      <formula>LEN(TRIM(M24))=0</formula>
    </cfRule>
  </conditionalFormatting>
  <conditionalFormatting sqref="N23">
    <cfRule type="containsText" dxfId="557" priority="31" operator="containsText" text="Green">
      <formula>NOT(ISERROR(SEARCH("Green",N23)))</formula>
    </cfRule>
    <cfRule type="containsText" dxfId="556" priority="32" operator="containsText" text="Amber">
      <formula>NOT(ISERROR(SEARCH("Amber",N23)))</formula>
    </cfRule>
    <cfRule type="containsText" dxfId="555" priority="33" operator="containsText" text="Red">
      <formula>NOT(ISERROR(SEARCH("Red",N23)))</formula>
    </cfRule>
  </conditionalFormatting>
  <conditionalFormatting sqref="Q4:Z4">
    <cfRule type="containsText" dxfId="554" priority="53" operator="containsText" text="No">
      <formula>NOT(ISERROR(SEARCH("No",Q4)))</formula>
    </cfRule>
  </conditionalFormatting>
  <conditionalFormatting sqref="Q8:Z9">
    <cfRule type="containsText" dxfId="553" priority="20" operator="containsText" text="Nac Ydy">
      <formula>NOT(ISERROR(SEARCH("Nac Ydy",Q8)))</formula>
    </cfRule>
    <cfRule type="containsText" dxfId="552" priority="21" operator="containsText" text="Ydy">
      <formula>NOT(ISERROR(SEARCH("Ydy",Q8)))</formula>
    </cfRule>
  </conditionalFormatting>
  <conditionalFormatting sqref="Q8:Z12">
    <cfRule type="containsText" dxfId="551" priority="19" operator="containsText" text="Ddim Yn Berthnasol">
      <formula>NOT(ISERROR(SEARCH("Ddim Yn Berthnasol",Q8)))</formula>
    </cfRule>
  </conditionalFormatting>
  <conditionalFormatting sqref="Q10:Z10">
    <cfRule type="containsText" dxfId="550" priority="5" operator="containsText" text="Na Ddo">
      <formula>NOT(ISERROR(SEARCH("Na Ddo",Q10)))</formula>
    </cfRule>
    <cfRule type="containsText" dxfId="549" priority="6" operator="containsText" text="Do">
      <formula>NOT(ISERROR(SEARCH("Do",Q10)))</formula>
    </cfRule>
  </conditionalFormatting>
  <conditionalFormatting sqref="Q11:Z12">
    <cfRule type="containsText" dxfId="548" priority="7" operator="containsText" text="Nac Ydy">
      <formula>NOT(ISERROR(SEARCH("Nac Ydy",Q11)))</formula>
    </cfRule>
    <cfRule type="containsText" dxfId="547" priority="8" operator="containsText" text="Ydy">
      <formula>NOT(ISERROR(SEARCH("Ydy",Q11)))</formula>
    </cfRule>
  </conditionalFormatting>
  <conditionalFormatting sqref="Q16:Z16">
    <cfRule type="containsText" dxfId="546" priority="1" operator="containsText" text="Na Ddo">
      <formula>NOT(ISERROR(SEARCH("Na Ddo",Q16)))</formula>
    </cfRule>
    <cfRule type="containsText" dxfId="545" priority="2" operator="containsText" text="Do">
      <formula>NOT(ISERROR(SEARCH("Do",Q16)))</formula>
    </cfRule>
  </conditionalFormatting>
  <conditionalFormatting sqref="Q16:Z17">
    <cfRule type="containsText" dxfId="544" priority="16" operator="containsText" text="Ddim Yn Berthnasol">
      <formula>NOT(ISERROR(SEARCH("Ddim Yn Berthnasol",Q16)))</formula>
    </cfRule>
  </conditionalFormatting>
  <conditionalFormatting sqref="Q17:Z17">
    <cfRule type="containsText" dxfId="543" priority="17" operator="containsText" text="Nac Ydy">
      <formula>NOT(ISERROR(SEARCH("Nac Ydy",Q17)))</formula>
    </cfRule>
    <cfRule type="containsText" dxfId="542" priority="18" operator="containsText" text="Ydy">
      <formula>NOT(ISERROR(SEARCH("Ydy",Q17)))</formula>
    </cfRule>
  </conditionalFormatting>
  <conditionalFormatting sqref="Q21:Z22">
    <cfRule type="containsText" dxfId="541" priority="13" operator="containsText" text="Ddim Yn Berthnasol">
      <formula>NOT(ISERROR(SEARCH("Ddim Yn Berthnasol",Q21)))</formula>
    </cfRule>
    <cfRule type="containsText" dxfId="540" priority="14" operator="containsText" text="Nac Ydy">
      <formula>NOT(ISERROR(SEARCH("Nac Ydy",Q21)))</formula>
    </cfRule>
    <cfRule type="containsText" dxfId="539" priority="15" operator="containsText" text="Ydy">
      <formula>NOT(ISERROR(SEARCH("Ydy",Q21)))</formula>
    </cfRule>
  </conditionalFormatting>
  <conditionalFormatting sqref="Q24:Z24">
    <cfRule type="containsText" dxfId="538" priority="49" operator="containsText" text="Ddim Yn Berthnasol">
      <formula>NOT(ISERROR(SEARCH("Ddim Yn Berthnasol",Q24)))</formula>
    </cfRule>
  </conditionalFormatting>
  <conditionalFormatting sqref="Q24:Z26">
    <cfRule type="containsText" dxfId="537" priority="42" operator="containsText" text="Ddim Yn Berthnasol">
      <formula>NOT(ISERROR(SEARCH("Ddim Yn Berthnasol",Q24)))</formula>
    </cfRule>
    <cfRule type="containsText" dxfId="536" priority="46" operator="containsText" text="Gwyrdd">
      <formula>NOT(ISERROR(SEARCH("Gwyrdd",Q24)))</formula>
    </cfRule>
    <cfRule type="containsText" dxfId="535" priority="47" operator="containsText" text="Melyn">
      <formula>NOT(ISERROR(SEARCH("Melyn",Q24)))</formula>
    </cfRule>
    <cfRule type="containsText" dxfId="534" priority="48" operator="containsText" text="Coch">
      <formula>NOT(ISERROR(SEARCH("Coch",Q24)))</formula>
    </cfRule>
  </conditionalFormatting>
  <conditionalFormatting sqref="AA8:AA12 AA16:AA17 AA21">
    <cfRule type="cellIs" dxfId="533" priority="50" operator="equal">
      <formula>1</formula>
    </cfRule>
    <cfRule type="cellIs" dxfId="532" priority="51" operator="greaterThanOrEqual">
      <formula>0.5</formula>
    </cfRule>
    <cfRule type="cellIs" dxfId="531" priority="52" operator="lessThan">
      <formula>0.5</formula>
    </cfRule>
  </conditionalFormatting>
  <conditionalFormatting sqref="AA24:AA26">
    <cfRule type="cellIs" dxfId="530" priority="43" operator="greaterThanOrEqual">
      <formula>0.5</formula>
    </cfRule>
    <cfRule type="cellIs" dxfId="529" priority="44" operator="lessThan">
      <formula>0.5</formula>
    </cfRule>
    <cfRule type="cellIs" dxfId="528" priority="45" operator="equal">
      <formula>1</formula>
    </cfRule>
  </conditionalFormatting>
  <conditionalFormatting sqref="AA28">
    <cfRule type="cellIs" dxfId="527" priority="39" operator="greaterThanOrEqual">
      <formula>0.5</formula>
    </cfRule>
    <cfRule type="cellIs" dxfId="526" priority="40" operator="lessThan">
      <formula>0.5</formula>
    </cfRule>
    <cfRule type="cellIs" dxfId="525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524" priority="36" operator="containsText" text="Gwyrdd">
      <formula>NOT(ISERROR(SEARCH("Gwyrdd",AB3)))</formula>
    </cfRule>
    <cfRule type="containsText" dxfId="523" priority="37" operator="containsText" text="Melyn">
      <formula>NOT(ISERROR(SEARCH("Melyn",AB3)))</formula>
    </cfRule>
    <cfRule type="containsText" dxfId="522" priority="38" operator="containsText" text="Coch">
      <formula>NOT(ISERROR(SEARCH("Coch",AB3)))</formula>
    </cfRule>
  </conditionalFormatting>
  <conditionalFormatting sqref="AB24:AB28">
    <cfRule type="containsBlanks" dxfId="521" priority="34">
      <formula>LEN(TRIM(AB24))=0</formula>
    </cfRule>
  </conditionalFormatting>
  <conditionalFormatting sqref="AC23">
    <cfRule type="containsText" dxfId="520" priority="28" operator="containsText" text="Green">
      <formula>NOT(ISERROR(SEARCH("Green",AC23)))</formula>
    </cfRule>
    <cfRule type="containsText" dxfId="519" priority="29" operator="containsText" text="Amber">
      <formula>NOT(ISERROR(SEARCH("Amber",AC23)))</formula>
    </cfRule>
    <cfRule type="containsText" dxfId="518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71DC707A-5E10-474C-8796-5E4D1700B096}">
      <formula1>"Ydy, Nac Ydy, Ddim Yn Berthnasol"</formula1>
    </dataValidation>
    <dataValidation type="list" allowBlank="1" showInputMessage="1" showErrorMessage="1" sqref="B10:K10 Q10:Z10 B16:K16 Q16:Z16" xr:uid="{FC30C6C9-A097-425C-BAEC-240CCFC888DE}">
      <formula1>"Do, Na Ddo, Ddim Yn Berthnasol"</formula1>
    </dataValidation>
    <dataValidation type="list" allowBlank="1" showInputMessage="1" showErrorMessage="1" sqref="B22:K22 Q22:Z22" xr:uid="{346FFC17-32A4-475C-9047-8A1DE0D5E1A8}">
      <formula1>"Yes, No, N/A"</formula1>
    </dataValidation>
    <dataValidation type="list" allowBlank="1" showInputMessage="1" showErrorMessage="1" sqref="B4:K4" xr:uid="{C68BFF56-0F82-4AF3-9CF0-F56B643986CA}">
      <formula1>"16+, Dan 16 "</formula1>
    </dataValidation>
    <dataValidation type="list" allowBlank="1" showInputMessage="1" showErrorMessage="1" sqref="Q4:Z4" xr:uid="{001C4202-08FB-4267-8DFE-BEC68007179E}">
      <formula1>"16+,Dan 16"</formula1>
    </dataValidation>
    <dataValidation type="list" allowBlank="1" showInputMessage="1" showErrorMessage="1" sqref="B5:K5 Q5:Z5" xr:uid="{F7FC283C-8DAC-4EAB-844D-26B930C1029F}">
      <formula1>"Ydy, Nac Ydy"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0311-FAD8-4CD3-B520-4E97F790453C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517" priority="76" operator="containsText" text="No">
      <formula>NOT(ISERROR(SEARCH("No",B1)))</formula>
    </cfRule>
  </conditionalFormatting>
  <conditionalFormatting sqref="B8:K9">
    <cfRule type="containsText" dxfId="516" priority="74" operator="containsText" text="Nac Ydy">
      <formula>NOT(ISERROR(SEARCH("Nac Ydy",B8)))</formula>
    </cfRule>
    <cfRule type="containsText" dxfId="515" priority="75" operator="containsText" text="Ydy">
      <formula>NOT(ISERROR(SEARCH("Ydy",B8)))</formula>
    </cfRule>
  </conditionalFormatting>
  <conditionalFormatting sqref="B8:K12">
    <cfRule type="containsText" dxfId="514" priority="73" operator="containsText" text="Ddim Yn Berthnasol">
      <formula>NOT(ISERROR(SEARCH("Ddim Yn Berthnasol",B8)))</formula>
    </cfRule>
  </conditionalFormatting>
  <conditionalFormatting sqref="B10:K10">
    <cfRule type="containsText" dxfId="513" priority="9" operator="containsText" text="Na Ddo">
      <formula>NOT(ISERROR(SEARCH("Na Ddo",B10)))</formula>
    </cfRule>
    <cfRule type="containsText" dxfId="512" priority="10" operator="containsText" text="Do">
      <formula>NOT(ISERROR(SEARCH("Do",B10)))</formula>
    </cfRule>
  </conditionalFormatting>
  <conditionalFormatting sqref="B11:K12">
    <cfRule type="containsText" dxfId="511" priority="11" operator="containsText" text="Nac Ydy">
      <formula>NOT(ISERROR(SEARCH("Nac Ydy",B11)))</formula>
    </cfRule>
    <cfRule type="containsText" dxfId="510" priority="12" operator="containsText" text="Ydy">
      <formula>NOT(ISERROR(SEARCH("Ydy",B11)))</formula>
    </cfRule>
  </conditionalFormatting>
  <conditionalFormatting sqref="B16:K16">
    <cfRule type="containsText" dxfId="509" priority="3" operator="containsText" text="Na Ddo">
      <formula>NOT(ISERROR(SEARCH("Na Ddo",B16)))</formula>
    </cfRule>
    <cfRule type="containsText" dxfId="508" priority="4" operator="containsText" text="Do">
      <formula>NOT(ISERROR(SEARCH("Do",B16)))</formula>
    </cfRule>
  </conditionalFormatting>
  <conditionalFormatting sqref="B16:K17">
    <cfRule type="containsText" dxfId="507" priority="25" operator="containsText" text="Ddim Yn Berthnasol">
      <formula>NOT(ISERROR(SEARCH("Ddim Yn Berthnasol",B16)))</formula>
    </cfRule>
  </conditionalFormatting>
  <conditionalFormatting sqref="B17:K17">
    <cfRule type="containsText" dxfId="506" priority="26" operator="containsText" text="Nac Ydy">
      <formula>NOT(ISERROR(SEARCH("Nac Ydy",B17)))</formula>
    </cfRule>
    <cfRule type="containsText" dxfId="505" priority="27" operator="containsText" text="Ydy">
      <formula>NOT(ISERROR(SEARCH("Ydy",B17)))</formula>
    </cfRule>
  </conditionalFormatting>
  <conditionalFormatting sqref="B21:K22">
    <cfRule type="containsText" dxfId="504" priority="22" operator="containsText" text="Ddim Yn Berthnasol">
      <formula>NOT(ISERROR(SEARCH("Ddim Yn Berthnasol",B21)))</formula>
    </cfRule>
    <cfRule type="containsText" dxfId="503" priority="23" operator="containsText" text="Nac Ydy">
      <formula>NOT(ISERROR(SEARCH("Nac Ydy",B21)))</formula>
    </cfRule>
    <cfRule type="containsText" dxfId="502" priority="24" operator="containsText" text="Ydy">
      <formula>NOT(ISERROR(SEARCH("Ydy",B21)))</formula>
    </cfRule>
  </conditionalFormatting>
  <conditionalFormatting sqref="B24:K24">
    <cfRule type="containsText" dxfId="501" priority="69" operator="containsText" text="Ddim Yn Berthnasol">
      <formula>NOT(ISERROR(SEARCH("Ddim Yn Berthnasol",B24)))</formula>
    </cfRule>
  </conditionalFormatting>
  <conditionalFormatting sqref="B24:K26">
    <cfRule type="containsText" dxfId="500" priority="62" operator="containsText" text="Ddim Yn Berthnasol">
      <formula>NOT(ISERROR(SEARCH("Ddim Yn Berthnasol",B24)))</formula>
    </cfRule>
    <cfRule type="containsText" dxfId="499" priority="66" operator="containsText" text="Gwyrdd">
      <formula>NOT(ISERROR(SEARCH("Gwyrdd",B24)))</formula>
    </cfRule>
    <cfRule type="containsText" dxfId="498" priority="67" operator="containsText" text="Melyn">
      <formula>NOT(ISERROR(SEARCH("Melyn",B24)))</formula>
    </cfRule>
    <cfRule type="containsText" dxfId="497" priority="68" operator="containsText" text="Coch">
      <formula>NOT(ISERROR(SEARCH("Coch",B24)))</formula>
    </cfRule>
  </conditionalFormatting>
  <conditionalFormatting sqref="L8:L12 L16:L17 L21">
    <cfRule type="cellIs" dxfId="496" priority="70" operator="equal">
      <formula>1</formula>
    </cfRule>
    <cfRule type="cellIs" dxfId="495" priority="71" operator="greaterThanOrEqual">
      <formula>0.5</formula>
    </cfRule>
    <cfRule type="cellIs" dxfId="494" priority="72" operator="lessThan">
      <formula>0.5</formula>
    </cfRule>
  </conditionalFormatting>
  <conditionalFormatting sqref="L24:L26">
    <cfRule type="cellIs" dxfId="493" priority="63" operator="greaterThanOrEqual">
      <formula>0.5</formula>
    </cfRule>
    <cfRule type="cellIs" dxfId="492" priority="64" operator="lessThan">
      <formula>0.5</formula>
    </cfRule>
    <cfRule type="cellIs" dxfId="491" priority="65" operator="equal">
      <formula>1</formula>
    </cfRule>
  </conditionalFormatting>
  <conditionalFormatting sqref="L28">
    <cfRule type="cellIs" dxfId="490" priority="59" operator="greaterThanOrEqual">
      <formula>0.5</formula>
    </cfRule>
    <cfRule type="cellIs" dxfId="489" priority="60" operator="lessThan">
      <formula>0.5</formula>
    </cfRule>
    <cfRule type="cellIs" dxfId="488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487" priority="56" operator="containsText" text="Gwyrdd">
      <formula>NOT(ISERROR(SEARCH("Gwyrdd",M1)))</formula>
    </cfRule>
    <cfRule type="containsText" dxfId="486" priority="57" operator="containsText" text="Melyn">
      <formula>NOT(ISERROR(SEARCH("Melyn",M1)))</formula>
    </cfRule>
    <cfRule type="containsText" dxfId="485" priority="58" operator="containsText" text="Coch">
      <formula>NOT(ISERROR(SEARCH("Coch",M1)))</formula>
    </cfRule>
  </conditionalFormatting>
  <conditionalFormatting sqref="M24:M28">
    <cfRule type="containsBlanks" dxfId="484" priority="54">
      <formula>LEN(TRIM(M24))=0</formula>
    </cfRule>
  </conditionalFormatting>
  <conditionalFormatting sqref="N23">
    <cfRule type="containsText" dxfId="483" priority="31" operator="containsText" text="Green">
      <formula>NOT(ISERROR(SEARCH("Green",N23)))</formula>
    </cfRule>
    <cfRule type="containsText" dxfId="482" priority="32" operator="containsText" text="Amber">
      <formula>NOT(ISERROR(SEARCH("Amber",N23)))</formula>
    </cfRule>
    <cfRule type="containsText" dxfId="481" priority="33" operator="containsText" text="Red">
      <formula>NOT(ISERROR(SEARCH("Red",N23)))</formula>
    </cfRule>
  </conditionalFormatting>
  <conditionalFormatting sqref="Q4:Z4">
    <cfRule type="containsText" dxfId="480" priority="53" operator="containsText" text="No">
      <formula>NOT(ISERROR(SEARCH("No",Q4)))</formula>
    </cfRule>
  </conditionalFormatting>
  <conditionalFormatting sqref="Q8:Z9">
    <cfRule type="containsText" dxfId="479" priority="20" operator="containsText" text="Nac Ydy">
      <formula>NOT(ISERROR(SEARCH("Nac Ydy",Q8)))</formula>
    </cfRule>
    <cfRule type="containsText" dxfId="478" priority="21" operator="containsText" text="Ydy">
      <formula>NOT(ISERROR(SEARCH("Ydy",Q8)))</formula>
    </cfRule>
  </conditionalFormatting>
  <conditionalFormatting sqref="Q8:Z12">
    <cfRule type="containsText" dxfId="477" priority="19" operator="containsText" text="Ddim Yn Berthnasol">
      <formula>NOT(ISERROR(SEARCH("Ddim Yn Berthnasol",Q8)))</formula>
    </cfRule>
  </conditionalFormatting>
  <conditionalFormatting sqref="Q10:Z10">
    <cfRule type="containsText" dxfId="476" priority="5" operator="containsText" text="Na Ddo">
      <formula>NOT(ISERROR(SEARCH("Na Ddo",Q10)))</formula>
    </cfRule>
    <cfRule type="containsText" dxfId="475" priority="6" operator="containsText" text="Do">
      <formula>NOT(ISERROR(SEARCH("Do",Q10)))</formula>
    </cfRule>
  </conditionalFormatting>
  <conditionalFormatting sqref="Q11:Z12">
    <cfRule type="containsText" dxfId="474" priority="7" operator="containsText" text="Nac Ydy">
      <formula>NOT(ISERROR(SEARCH("Nac Ydy",Q11)))</formula>
    </cfRule>
    <cfRule type="containsText" dxfId="473" priority="8" operator="containsText" text="Ydy">
      <formula>NOT(ISERROR(SEARCH("Ydy",Q11)))</formula>
    </cfRule>
  </conditionalFormatting>
  <conditionalFormatting sqref="Q16:Z16">
    <cfRule type="containsText" dxfId="472" priority="1" operator="containsText" text="Na Ddo">
      <formula>NOT(ISERROR(SEARCH("Na Ddo",Q16)))</formula>
    </cfRule>
    <cfRule type="containsText" dxfId="471" priority="2" operator="containsText" text="Do">
      <formula>NOT(ISERROR(SEARCH("Do",Q16)))</formula>
    </cfRule>
  </conditionalFormatting>
  <conditionalFormatting sqref="Q16:Z17">
    <cfRule type="containsText" dxfId="470" priority="16" operator="containsText" text="Ddim Yn Berthnasol">
      <formula>NOT(ISERROR(SEARCH("Ddim Yn Berthnasol",Q16)))</formula>
    </cfRule>
  </conditionalFormatting>
  <conditionalFormatting sqref="Q17:Z17">
    <cfRule type="containsText" dxfId="469" priority="17" operator="containsText" text="Nac Ydy">
      <formula>NOT(ISERROR(SEARCH("Nac Ydy",Q17)))</formula>
    </cfRule>
    <cfRule type="containsText" dxfId="468" priority="18" operator="containsText" text="Ydy">
      <formula>NOT(ISERROR(SEARCH("Ydy",Q17)))</formula>
    </cfRule>
  </conditionalFormatting>
  <conditionalFormatting sqref="Q21:Z22">
    <cfRule type="containsText" dxfId="467" priority="13" operator="containsText" text="Ddim Yn Berthnasol">
      <formula>NOT(ISERROR(SEARCH("Ddim Yn Berthnasol",Q21)))</formula>
    </cfRule>
    <cfRule type="containsText" dxfId="466" priority="14" operator="containsText" text="Nac Ydy">
      <formula>NOT(ISERROR(SEARCH("Nac Ydy",Q21)))</formula>
    </cfRule>
    <cfRule type="containsText" dxfId="465" priority="15" operator="containsText" text="Ydy">
      <formula>NOT(ISERROR(SEARCH("Ydy",Q21)))</formula>
    </cfRule>
  </conditionalFormatting>
  <conditionalFormatting sqref="Q24:Z24">
    <cfRule type="containsText" dxfId="464" priority="49" operator="containsText" text="Ddim Yn Berthnasol">
      <formula>NOT(ISERROR(SEARCH("Ddim Yn Berthnasol",Q24)))</formula>
    </cfRule>
  </conditionalFormatting>
  <conditionalFormatting sqref="Q24:Z26">
    <cfRule type="containsText" dxfId="463" priority="42" operator="containsText" text="Ddim Yn Berthnasol">
      <formula>NOT(ISERROR(SEARCH("Ddim Yn Berthnasol",Q24)))</formula>
    </cfRule>
    <cfRule type="containsText" dxfId="462" priority="46" operator="containsText" text="Gwyrdd">
      <formula>NOT(ISERROR(SEARCH("Gwyrdd",Q24)))</formula>
    </cfRule>
    <cfRule type="containsText" dxfId="461" priority="47" operator="containsText" text="Melyn">
      <formula>NOT(ISERROR(SEARCH("Melyn",Q24)))</formula>
    </cfRule>
    <cfRule type="containsText" dxfId="460" priority="48" operator="containsText" text="Coch">
      <formula>NOT(ISERROR(SEARCH("Coch",Q24)))</formula>
    </cfRule>
  </conditionalFormatting>
  <conditionalFormatting sqref="AA8:AA12 AA16:AA17 AA21">
    <cfRule type="cellIs" dxfId="459" priority="50" operator="equal">
      <formula>1</formula>
    </cfRule>
    <cfRule type="cellIs" dxfId="458" priority="51" operator="greaterThanOrEqual">
      <formula>0.5</formula>
    </cfRule>
    <cfRule type="cellIs" dxfId="457" priority="52" operator="lessThan">
      <formula>0.5</formula>
    </cfRule>
  </conditionalFormatting>
  <conditionalFormatting sqref="AA24:AA26">
    <cfRule type="cellIs" dxfId="456" priority="43" operator="greaterThanOrEqual">
      <formula>0.5</formula>
    </cfRule>
    <cfRule type="cellIs" dxfId="455" priority="44" operator="lessThan">
      <formula>0.5</formula>
    </cfRule>
    <cfRule type="cellIs" dxfId="454" priority="45" operator="equal">
      <formula>1</formula>
    </cfRule>
  </conditionalFormatting>
  <conditionalFormatting sqref="AA28">
    <cfRule type="cellIs" dxfId="453" priority="39" operator="greaterThanOrEqual">
      <formula>0.5</formula>
    </cfRule>
    <cfRule type="cellIs" dxfId="452" priority="40" operator="lessThan">
      <formula>0.5</formula>
    </cfRule>
    <cfRule type="cellIs" dxfId="451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450" priority="36" operator="containsText" text="Gwyrdd">
      <formula>NOT(ISERROR(SEARCH("Gwyrdd",AB3)))</formula>
    </cfRule>
    <cfRule type="containsText" dxfId="449" priority="37" operator="containsText" text="Melyn">
      <formula>NOT(ISERROR(SEARCH("Melyn",AB3)))</formula>
    </cfRule>
    <cfRule type="containsText" dxfId="448" priority="38" operator="containsText" text="Coch">
      <formula>NOT(ISERROR(SEARCH("Coch",AB3)))</formula>
    </cfRule>
  </conditionalFormatting>
  <conditionalFormatting sqref="AB24:AB28">
    <cfRule type="containsBlanks" dxfId="447" priority="34">
      <formula>LEN(TRIM(AB24))=0</formula>
    </cfRule>
  </conditionalFormatting>
  <conditionalFormatting sqref="AC23">
    <cfRule type="containsText" dxfId="446" priority="28" operator="containsText" text="Green">
      <formula>NOT(ISERROR(SEARCH("Green",AC23)))</formula>
    </cfRule>
    <cfRule type="containsText" dxfId="445" priority="29" operator="containsText" text="Amber">
      <formula>NOT(ISERROR(SEARCH("Amber",AC23)))</formula>
    </cfRule>
    <cfRule type="containsText" dxfId="444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403FF5D7-6DC5-419E-AF6B-8EB404BFE432}">
      <formula1>"Ydy, Nac Ydy"</formula1>
    </dataValidation>
    <dataValidation type="list" allowBlank="1" showInputMessage="1" showErrorMessage="1" sqref="Q4:Z4" xr:uid="{337FAAC5-68A8-49C3-ADC7-350D299D4E23}">
      <formula1>"16+,Dan 16"</formula1>
    </dataValidation>
    <dataValidation type="list" allowBlank="1" showInputMessage="1" showErrorMessage="1" sqref="B4:K4" xr:uid="{43E71347-CD03-4CFF-AFB0-25EEB3D2675D}">
      <formula1>"16+, Dan 16 "</formula1>
    </dataValidation>
    <dataValidation type="list" allowBlank="1" showInputMessage="1" showErrorMessage="1" sqref="B22:K22 Q22:Z22" xr:uid="{3EF2459E-39EB-4F88-A477-F9832119DB9E}">
      <formula1>"Yes, No, N/A"</formula1>
    </dataValidation>
    <dataValidation type="list" allowBlank="1" showInputMessage="1" showErrorMessage="1" sqref="B10:K10 Q10:Z10 B16:K16 Q16:Z16" xr:uid="{2B4095EF-430C-496A-9364-E025CBDEF342}">
      <formula1>"Do, Na Ddo, Ddim Yn Berthnasol"</formula1>
    </dataValidation>
    <dataValidation type="list" allowBlank="1" showInputMessage="1" showErrorMessage="1" sqref="B8:K9 B11:K12 B17:K17 B21:K21 Q8:Z9 Q11:Z12 Q17:Z17 Q21:Z21" xr:uid="{579DD169-8E11-4118-841B-551B3031E230}">
      <formula1>"Ydy, Nac Ydy, Ddim Yn Berthnasol"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945B-B649-496F-8B49-4D873F3A4EF6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443" priority="76" operator="containsText" text="No">
      <formula>NOT(ISERROR(SEARCH("No",B1)))</formula>
    </cfRule>
  </conditionalFormatting>
  <conditionalFormatting sqref="B8:K9">
    <cfRule type="containsText" dxfId="442" priority="74" operator="containsText" text="Nac Ydy">
      <formula>NOT(ISERROR(SEARCH("Nac Ydy",B8)))</formula>
    </cfRule>
    <cfRule type="containsText" dxfId="441" priority="75" operator="containsText" text="Ydy">
      <formula>NOT(ISERROR(SEARCH("Ydy",B8)))</formula>
    </cfRule>
  </conditionalFormatting>
  <conditionalFormatting sqref="B8:K12">
    <cfRule type="containsText" dxfId="440" priority="73" operator="containsText" text="Ddim Yn Berthnasol">
      <formula>NOT(ISERROR(SEARCH("Ddim Yn Berthnasol",B8)))</formula>
    </cfRule>
  </conditionalFormatting>
  <conditionalFormatting sqref="B10:K10">
    <cfRule type="containsText" dxfId="439" priority="9" operator="containsText" text="Na Ddo">
      <formula>NOT(ISERROR(SEARCH("Na Ddo",B10)))</formula>
    </cfRule>
    <cfRule type="containsText" dxfId="438" priority="10" operator="containsText" text="Do">
      <formula>NOT(ISERROR(SEARCH("Do",B10)))</formula>
    </cfRule>
  </conditionalFormatting>
  <conditionalFormatting sqref="B11:K12">
    <cfRule type="containsText" dxfId="437" priority="11" operator="containsText" text="Nac Ydy">
      <formula>NOT(ISERROR(SEARCH("Nac Ydy",B11)))</formula>
    </cfRule>
    <cfRule type="containsText" dxfId="436" priority="12" operator="containsText" text="Ydy">
      <formula>NOT(ISERROR(SEARCH("Ydy",B11)))</formula>
    </cfRule>
  </conditionalFormatting>
  <conditionalFormatting sqref="B16:K16">
    <cfRule type="containsText" dxfId="435" priority="3" operator="containsText" text="Na Ddo">
      <formula>NOT(ISERROR(SEARCH("Na Ddo",B16)))</formula>
    </cfRule>
    <cfRule type="containsText" dxfId="434" priority="4" operator="containsText" text="Do">
      <formula>NOT(ISERROR(SEARCH("Do",B16)))</formula>
    </cfRule>
  </conditionalFormatting>
  <conditionalFormatting sqref="B16:K17">
    <cfRule type="containsText" dxfId="433" priority="25" operator="containsText" text="Ddim Yn Berthnasol">
      <formula>NOT(ISERROR(SEARCH("Ddim Yn Berthnasol",B16)))</formula>
    </cfRule>
  </conditionalFormatting>
  <conditionalFormatting sqref="B17:K17">
    <cfRule type="containsText" dxfId="432" priority="26" operator="containsText" text="Nac Ydy">
      <formula>NOT(ISERROR(SEARCH("Nac Ydy",B17)))</formula>
    </cfRule>
    <cfRule type="containsText" dxfId="431" priority="27" operator="containsText" text="Ydy">
      <formula>NOT(ISERROR(SEARCH("Ydy",B17)))</formula>
    </cfRule>
  </conditionalFormatting>
  <conditionalFormatting sqref="B21:K22">
    <cfRule type="containsText" dxfId="430" priority="22" operator="containsText" text="Ddim Yn Berthnasol">
      <formula>NOT(ISERROR(SEARCH("Ddim Yn Berthnasol",B21)))</formula>
    </cfRule>
    <cfRule type="containsText" dxfId="429" priority="23" operator="containsText" text="Nac Ydy">
      <formula>NOT(ISERROR(SEARCH("Nac Ydy",B21)))</formula>
    </cfRule>
    <cfRule type="containsText" dxfId="428" priority="24" operator="containsText" text="Ydy">
      <formula>NOT(ISERROR(SEARCH("Ydy",B21)))</formula>
    </cfRule>
  </conditionalFormatting>
  <conditionalFormatting sqref="B24:K24">
    <cfRule type="containsText" dxfId="427" priority="69" operator="containsText" text="Ddim Yn Berthnasol">
      <formula>NOT(ISERROR(SEARCH("Ddim Yn Berthnasol",B24)))</formula>
    </cfRule>
  </conditionalFormatting>
  <conditionalFormatting sqref="B24:K26">
    <cfRule type="containsText" dxfId="426" priority="62" operator="containsText" text="Ddim Yn Berthnasol">
      <formula>NOT(ISERROR(SEARCH("Ddim Yn Berthnasol",B24)))</formula>
    </cfRule>
    <cfRule type="containsText" dxfId="425" priority="66" operator="containsText" text="Gwyrdd">
      <formula>NOT(ISERROR(SEARCH("Gwyrdd",B24)))</formula>
    </cfRule>
    <cfRule type="containsText" dxfId="424" priority="67" operator="containsText" text="Melyn">
      <formula>NOT(ISERROR(SEARCH("Melyn",B24)))</formula>
    </cfRule>
    <cfRule type="containsText" dxfId="423" priority="68" operator="containsText" text="Coch">
      <formula>NOT(ISERROR(SEARCH("Coch",B24)))</formula>
    </cfRule>
  </conditionalFormatting>
  <conditionalFormatting sqref="L8:L12 L16:L17 L21">
    <cfRule type="cellIs" dxfId="422" priority="70" operator="equal">
      <formula>1</formula>
    </cfRule>
    <cfRule type="cellIs" dxfId="421" priority="71" operator="greaterThanOrEqual">
      <formula>0.5</formula>
    </cfRule>
    <cfRule type="cellIs" dxfId="420" priority="72" operator="lessThan">
      <formula>0.5</formula>
    </cfRule>
  </conditionalFormatting>
  <conditionalFormatting sqref="L24:L26">
    <cfRule type="cellIs" dxfId="419" priority="63" operator="greaterThanOrEqual">
      <formula>0.5</formula>
    </cfRule>
    <cfRule type="cellIs" dxfId="418" priority="64" operator="lessThan">
      <formula>0.5</formula>
    </cfRule>
    <cfRule type="cellIs" dxfId="417" priority="65" operator="equal">
      <formula>1</formula>
    </cfRule>
  </conditionalFormatting>
  <conditionalFormatting sqref="L28">
    <cfRule type="cellIs" dxfId="416" priority="59" operator="greaterThanOrEqual">
      <formula>0.5</formula>
    </cfRule>
    <cfRule type="cellIs" dxfId="415" priority="60" operator="lessThan">
      <formula>0.5</formula>
    </cfRule>
    <cfRule type="cellIs" dxfId="414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413" priority="56" operator="containsText" text="Gwyrdd">
      <formula>NOT(ISERROR(SEARCH("Gwyrdd",M1)))</formula>
    </cfRule>
    <cfRule type="containsText" dxfId="412" priority="57" operator="containsText" text="Melyn">
      <formula>NOT(ISERROR(SEARCH("Melyn",M1)))</formula>
    </cfRule>
    <cfRule type="containsText" dxfId="411" priority="58" operator="containsText" text="Coch">
      <formula>NOT(ISERROR(SEARCH("Coch",M1)))</formula>
    </cfRule>
  </conditionalFormatting>
  <conditionalFormatting sqref="M24:M28">
    <cfRule type="containsBlanks" dxfId="410" priority="54">
      <formula>LEN(TRIM(M24))=0</formula>
    </cfRule>
  </conditionalFormatting>
  <conditionalFormatting sqref="N23">
    <cfRule type="containsText" dxfId="409" priority="31" operator="containsText" text="Green">
      <formula>NOT(ISERROR(SEARCH("Green",N23)))</formula>
    </cfRule>
    <cfRule type="containsText" dxfId="408" priority="32" operator="containsText" text="Amber">
      <formula>NOT(ISERROR(SEARCH("Amber",N23)))</formula>
    </cfRule>
    <cfRule type="containsText" dxfId="407" priority="33" operator="containsText" text="Red">
      <formula>NOT(ISERROR(SEARCH("Red",N23)))</formula>
    </cfRule>
  </conditionalFormatting>
  <conditionalFormatting sqref="Q4:Z4">
    <cfRule type="containsText" dxfId="406" priority="53" operator="containsText" text="No">
      <formula>NOT(ISERROR(SEARCH("No",Q4)))</formula>
    </cfRule>
  </conditionalFormatting>
  <conditionalFormatting sqref="Q8:Z9">
    <cfRule type="containsText" dxfId="405" priority="20" operator="containsText" text="Nac Ydy">
      <formula>NOT(ISERROR(SEARCH("Nac Ydy",Q8)))</formula>
    </cfRule>
    <cfRule type="containsText" dxfId="404" priority="21" operator="containsText" text="Ydy">
      <formula>NOT(ISERROR(SEARCH("Ydy",Q8)))</formula>
    </cfRule>
  </conditionalFormatting>
  <conditionalFormatting sqref="Q8:Z12">
    <cfRule type="containsText" dxfId="403" priority="19" operator="containsText" text="Ddim Yn Berthnasol">
      <formula>NOT(ISERROR(SEARCH("Ddim Yn Berthnasol",Q8)))</formula>
    </cfRule>
  </conditionalFormatting>
  <conditionalFormatting sqref="Q10:Z10">
    <cfRule type="containsText" dxfId="402" priority="5" operator="containsText" text="Na Ddo">
      <formula>NOT(ISERROR(SEARCH("Na Ddo",Q10)))</formula>
    </cfRule>
    <cfRule type="containsText" dxfId="401" priority="6" operator="containsText" text="Do">
      <formula>NOT(ISERROR(SEARCH("Do",Q10)))</formula>
    </cfRule>
  </conditionalFormatting>
  <conditionalFormatting sqref="Q11:Z12">
    <cfRule type="containsText" dxfId="400" priority="7" operator="containsText" text="Nac Ydy">
      <formula>NOT(ISERROR(SEARCH("Nac Ydy",Q11)))</formula>
    </cfRule>
    <cfRule type="containsText" dxfId="399" priority="8" operator="containsText" text="Ydy">
      <formula>NOT(ISERROR(SEARCH("Ydy",Q11)))</formula>
    </cfRule>
  </conditionalFormatting>
  <conditionalFormatting sqref="Q16:Z16">
    <cfRule type="containsText" dxfId="398" priority="1" operator="containsText" text="Na Ddo">
      <formula>NOT(ISERROR(SEARCH("Na Ddo",Q16)))</formula>
    </cfRule>
    <cfRule type="containsText" dxfId="397" priority="2" operator="containsText" text="Do">
      <formula>NOT(ISERROR(SEARCH("Do",Q16)))</formula>
    </cfRule>
  </conditionalFormatting>
  <conditionalFormatting sqref="Q16:Z17">
    <cfRule type="containsText" dxfId="396" priority="16" operator="containsText" text="Ddim Yn Berthnasol">
      <formula>NOT(ISERROR(SEARCH("Ddim Yn Berthnasol",Q16)))</formula>
    </cfRule>
  </conditionalFormatting>
  <conditionalFormatting sqref="Q17:Z17">
    <cfRule type="containsText" dxfId="395" priority="17" operator="containsText" text="Nac Ydy">
      <formula>NOT(ISERROR(SEARCH("Nac Ydy",Q17)))</formula>
    </cfRule>
    <cfRule type="containsText" dxfId="394" priority="18" operator="containsText" text="Ydy">
      <formula>NOT(ISERROR(SEARCH("Ydy",Q17)))</formula>
    </cfRule>
  </conditionalFormatting>
  <conditionalFormatting sqref="Q21:Z22">
    <cfRule type="containsText" dxfId="393" priority="13" operator="containsText" text="Ddim Yn Berthnasol">
      <formula>NOT(ISERROR(SEARCH("Ddim Yn Berthnasol",Q21)))</formula>
    </cfRule>
    <cfRule type="containsText" dxfId="392" priority="14" operator="containsText" text="Nac Ydy">
      <formula>NOT(ISERROR(SEARCH("Nac Ydy",Q21)))</formula>
    </cfRule>
    <cfRule type="containsText" dxfId="391" priority="15" operator="containsText" text="Ydy">
      <formula>NOT(ISERROR(SEARCH("Ydy",Q21)))</formula>
    </cfRule>
  </conditionalFormatting>
  <conditionalFormatting sqref="Q24:Z24">
    <cfRule type="containsText" dxfId="390" priority="49" operator="containsText" text="Ddim Yn Berthnasol">
      <formula>NOT(ISERROR(SEARCH("Ddim Yn Berthnasol",Q24)))</formula>
    </cfRule>
  </conditionalFormatting>
  <conditionalFormatting sqref="Q24:Z26">
    <cfRule type="containsText" dxfId="389" priority="42" operator="containsText" text="Ddim Yn Berthnasol">
      <formula>NOT(ISERROR(SEARCH("Ddim Yn Berthnasol",Q24)))</formula>
    </cfRule>
    <cfRule type="containsText" dxfId="388" priority="46" operator="containsText" text="Gwyrdd">
      <formula>NOT(ISERROR(SEARCH("Gwyrdd",Q24)))</formula>
    </cfRule>
    <cfRule type="containsText" dxfId="387" priority="47" operator="containsText" text="Melyn">
      <formula>NOT(ISERROR(SEARCH("Melyn",Q24)))</formula>
    </cfRule>
    <cfRule type="containsText" dxfId="386" priority="48" operator="containsText" text="Coch">
      <formula>NOT(ISERROR(SEARCH("Coch",Q24)))</formula>
    </cfRule>
  </conditionalFormatting>
  <conditionalFormatting sqref="AA8:AA12 AA16:AA17 AA21">
    <cfRule type="cellIs" dxfId="385" priority="50" operator="equal">
      <formula>1</formula>
    </cfRule>
    <cfRule type="cellIs" dxfId="384" priority="51" operator="greaterThanOrEqual">
      <formula>0.5</formula>
    </cfRule>
    <cfRule type="cellIs" dxfId="383" priority="52" operator="lessThan">
      <formula>0.5</formula>
    </cfRule>
  </conditionalFormatting>
  <conditionalFormatting sqref="AA24:AA26">
    <cfRule type="cellIs" dxfId="382" priority="43" operator="greaterThanOrEqual">
      <formula>0.5</formula>
    </cfRule>
    <cfRule type="cellIs" dxfId="381" priority="44" operator="lessThan">
      <formula>0.5</formula>
    </cfRule>
    <cfRule type="cellIs" dxfId="380" priority="45" operator="equal">
      <formula>1</formula>
    </cfRule>
  </conditionalFormatting>
  <conditionalFormatting sqref="AA28">
    <cfRule type="cellIs" dxfId="379" priority="39" operator="greaterThanOrEqual">
      <formula>0.5</formula>
    </cfRule>
    <cfRule type="cellIs" dxfId="378" priority="40" operator="lessThan">
      <formula>0.5</formula>
    </cfRule>
    <cfRule type="cellIs" dxfId="377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376" priority="36" operator="containsText" text="Gwyrdd">
      <formula>NOT(ISERROR(SEARCH("Gwyrdd",AB3)))</formula>
    </cfRule>
    <cfRule type="containsText" dxfId="375" priority="37" operator="containsText" text="Melyn">
      <formula>NOT(ISERROR(SEARCH("Melyn",AB3)))</formula>
    </cfRule>
    <cfRule type="containsText" dxfId="374" priority="38" operator="containsText" text="Coch">
      <formula>NOT(ISERROR(SEARCH("Coch",AB3)))</formula>
    </cfRule>
  </conditionalFormatting>
  <conditionalFormatting sqref="AB24:AB28">
    <cfRule type="containsBlanks" dxfId="373" priority="34">
      <formula>LEN(TRIM(AB24))=0</formula>
    </cfRule>
  </conditionalFormatting>
  <conditionalFormatting sqref="AC23">
    <cfRule type="containsText" dxfId="372" priority="28" operator="containsText" text="Green">
      <formula>NOT(ISERROR(SEARCH("Green",AC23)))</formula>
    </cfRule>
    <cfRule type="containsText" dxfId="371" priority="29" operator="containsText" text="Amber">
      <formula>NOT(ISERROR(SEARCH("Amber",AC23)))</formula>
    </cfRule>
    <cfRule type="containsText" dxfId="370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EDE00D72-B71C-43B7-A2A1-700487A40FE7}">
      <formula1>"Ydy, Nac Ydy, Ddim Yn Berthnasol"</formula1>
    </dataValidation>
    <dataValidation type="list" allowBlank="1" showInputMessage="1" showErrorMessage="1" sqref="B10:K10 Q10:Z10 B16:K16 Q16:Z16" xr:uid="{5B5DEB4A-4BBD-436E-AC85-C813FD40F049}">
      <formula1>"Do, Na Ddo, Ddim Yn Berthnasol"</formula1>
    </dataValidation>
    <dataValidation type="list" allowBlank="1" showInputMessage="1" showErrorMessage="1" sqref="B22:K22 Q22:Z22" xr:uid="{850357F0-F531-4B98-931C-D64A416DE920}">
      <formula1>"Yes, No, N/A"</formula1>
    </dataValidation>
    <dataValidation type="list" allowBlank="1" showInputMessage="1" showErrorMessage="1" sqref="B4:K4" xr:uid="{BADA51BC-8C37-4957-A57B-1813709AECE1}">
      <formula1>"16+, Dan 16 "</formula1>
    </dataValidation>
    <dataValidation type="list" allowBlank="1" showInputMessage="1" showErrorMessage="1" sqref="Q4:Z4" xr:uid="{F000DBDC-9F83-480D-90FB-983DD151B70D}">
      <formula1>"16+,Dan 16"</formula1>
    </dataValidation>
    <dataValidation type="list" allowBlank="1" showInputMessage="1" showErrorMessage="1" sqref="B5:K5 Q5:Z5" xr:uid="{5348175E-7410-4C16-B1B2-8A5EB3D2A23F}">
      <formula1>"Ydy, Nac Ydy"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23CF-9C77-4E7B-8B84-0C9B6E4F8379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369" priority="76" operator="containsText" text="No">
      <formula>NOT(ISERROR(SEARCH("No",B1)))</formula>
    </cfRule>
  </conditionalFormatting>
  <conditionalFormatting sqref="B8:K9">
    <cfRule type="containsText" dxfId="368" priority="74" operator="containsText" text="Nac Ydy">
      <formula>NOT(ISERROR(SEARCH("Nac Ydy",B8)))</formula>
    </cfRule>
    <cfRule type="containsText" dxfId="367" priority="75" operator="containsText" text="Ydy">
      <formula>NOT(ISERROR(SEARCH("Ydy",B8)))</formula>
    </cfRule>
  </conditionalFormatting>
  <conditionalFormatting sqref="B8:K12">
    <cfRule type="containsText" dxfId="366" priority="73" operator="containsText" text="Ddim Yn Berthnasol">
      <formula>NOT(ISERROR(SEARCH("Ddim Yn Berthnasol",B8)))</formula>
    </cfRule>
  </conditionalFormatting>
  <conditionalFormatting sqref="B10:K10">
    <cfRule type="containsText" dxfId="365" priority="9" operator="containsText" text="Na Ddo">
      <formula>NOT(ISERROR(SEARCH("Na Ddo",B10)))</formula>
    </cfRule>
    <cfRule type="containsText" dxfId="364" priority="10" operator="containsText" text="Do">
      <formula>NOT(ISERROR(SEARCH("Do",B10)))</formula>
    </cfRule>
  </conditionalFormatting>
  <conditionalFormatting sqref="B11:K12">
    <cfRule type="containsText" dxfId="363" priority="11" operator="containsText" text="Nac Ydy">
      <formula>NOT(ISERROR(SEARCH("Nac Ydy",B11)))</formula>
    </cfRule>
    <cfRule type="containsText" dxfId="362" priority="12" operator="containsText" text="Ydy">
      <formula>NOT(ISERROR(SEARCH("Ydy",B11)))</formula>
    </cfRule>
  </conditionalFormatting>
  <conditionalFormatting sqref="B16:K16">
    <cfRule type="containsText" dxfId="361" priority="3" operator="containsText" text="Na Ddo">
      <formula>NOT(ISERROR(SEARCH("Na Ddo",B16)))</formula>
    </cfRule>
    <cfRule type="containsText" dxfId="360" priority="4" operator="containsText" text="Do">
      <formula>NOT(ISERROR(SEARCH("Do",B16)))</formula>
    </cfRule>
  </conditionalFormatting>
  <conditionalFormatting sqref="B16:K17">
    <cfRule type="containsText" dxfId="359" priority="25" operator="containsText" text="Ddim Yn Berthnasol">
      <formula>NOT(ISERROR(SEARCH("Ddim Yn Berthnasol",B16)))</formula>
    </cfRule>
  </conditionalFormatting>
  <conditionalFormatting sqref="B17:K17">
    <cfRule type="containsText" dxfId="358" priority="26" operator="containsText" text="Nac Ydy">
      <formula>NOT(ISERROR(SEARCH("Nac Ydy",B17)))</formula>
    </cfRule>
    <cfRule type="containsText" dxfId="357" priority="27" operator="containsText" text="Ydy">
      <formula>NOT(ISERROR(SEARCH("Ydy",B17)))</formula>
    </cfRule>
  </conditionalFormatting>
  <conditionalFormatting sqref="B21:K22">
    <cfRule type="containsText" dxfId="356" priority="22" operator="containsText" text="Ddim Yn Berthnasol">
      <formula>NOT(ISERROR(SEARCH("Ddim Yn Berthnasol",B21)))</formula>
    </cfRule>
    <cfRule type="containsText" dxfId="355" priority="23" operator="containsText" text="Nac Ydy">
      <formula>NOT(ISERROR(SEARCH("Nac Ydy",B21)))</formula>
    </cfRule>
    <cfRule type="containsText" dxfId="354" priority="24" operator="containsText" text="Ydy">
      <formula>NOT(ISERROR(SEARCH("Ydy",B21)))</formula>
    </cfRule>
  </conditionalFormatting>
  <conditionalFormatting sqref="B24:K24">
    <cfRule type="containsText" dxfId="353" priority="69" operator="containsText" text="Ddim Yn Berthnasol">
      <formula>NOT(ISERROR(SEARCH("Ddim Yn Berthnasol",B24)))</formula>
    </cfRule>
  </conditionalFormatting>
  <conditionalFormatting sqref="B24:K26">
    <cfRule type="containsText" dxfId="352" priority="62" operator="containsText" text="Ddim Yn Berthnasol">
      <formula>NOT(ISERROR(SEARCH("Ddim Yn Berthnasol",B24)))</formula>
    </cfRule>
    <cfRule type="containsText" dxfId="351" priority="66" operator="containsText" text="Gwyrdd">
      <formula>NOT(ISERROR(SEARCH("Gwyrdd",B24)))</formula>
    </cfRule>
    <cfRule type="containsText" dxfId="350" priority="67" operator="containsText" text="Melyn">
      <formula>NOT(ISERROR(SEARCH("Melyn",B24)))</formula>
    </cfRule>
    <cfRule type="containsText" dxfId="349" priority="68" operator="containsText" text="Coch">
      <formula>NOT(ISERROR(SEARCH("Coch",B24)))</formula>
    </cfRule>
  </conditionalFormatting>
  <conditionalFormatting sqref="L8:L12 L16:L17 L21">
    <cfRule type="cellIs" dxfId="348" priority="70" operator="equal">
      <formula>1</formula>
    </cfRule>
    <cfRule type="cellIs" dxfId="347" priority="71" operator="greaterThanOrEqual">
      <formula>0.5</formula>
    </cfRule>
    <cfRule type="cellIs" dxfId="346" priority="72" operator="lessThan">
      <formula>0.5</formula>
    </cfRule>
  </conditionalFormatting>
  <conditionalFormatting sqref="L24:L26">
    <cfRule type="cellIs" dxfId="345" priority="63" operator="greaterThanOrEqual">
      <formula>0.5</formula>
    </cfRule>
    <cfRule type="cellIs" dxfId="344" priority="64" operator="lessThan">
      <formula>0.5</formula>
    </cfRule>
    <cfRule type="cellIs" dxfId="343" priority="65" operator="equal">
      <formula>1</formula>
    </cfRule>
  </conditionalFormatting>
  <conditionalFormatting sqref="L28">
    <cfRule type="cellIs" dxfId="342" priority="59" operator="greaterThanOrEqual">
      <formula>0.5</formula>
    </cfRule>
    <cfRule type="cellIs" dxfId="341" priority="60" operator="lessThan">
      <formula>0.5</formula>
    </cfRule>
    <cfRule type="cellIs" dxfId="340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339" priority="56" operator="containsText" text="Gwyrdd">
      <formula>NOT(ISERROR(SEARCH("Gwyrdd",M1)))</formula>
    </cfRule>
    <cfRule type="containsText" dxfId="338" priority="57" operator="containsText" text="Melyn">
      <formula>NOT(ISERROR(SEARCH("Melyn",M1)))</formula>
    </cfRule>
    <cfRule type="containsText" dxfId="337" priority="58" operator="containsText" text="Coch">
      <formula>NOT(ISERROR(SEARCH("Coch",M1)))</formula>
    </cfRule>
  </conditionalFormatting>
  <conditionalFormatting sqref="M24:M28">
    <cfRule type="containsBlanks" dxfId="336" priority="54">
      <formula>LEN(TRIM(M24))=0</formula>
    </cfRule>
  </conditionalFormatting>
  <conditionalFormatting sqref="N23">
    <cfRule type="containsText" dxfId="335" priority="31" operator="containsText" text="Green">
      <formula>NOT(ISERROR(SEARCH("Green",N23)))</formula>
    </cfRule>
    <cfRule type="containsText" dxfId="334" priority="32" operator="containsText" text="Amber">
      <formula>NOT(ISERROR(SEARCH("Amber",N23)))</formula>
    </cfRule>
    <cfRule type="containsText" dxfId="333" priority="33" operator="containsText" text="Red">
      <formula>NOT(ISERROR(SEARCH("Red",N23)))</formula>
    </cfRule>
  </conditionalFormatting>
  <conditionalFormatting sqref="Q4:Z4">
    <cfRule type="containsText" dxfId="332" priority="53" operator="containsText" text="No">
      <formula>NOT(ISERROR(SEARCH("No",Q4)))</formula>
    </cfRule>
  </conditionalFormatting>
  <conditionalFormatting sqref="Q8:Z9">
    <cfRule type="containsText" dxfId="331" priority="20" operator="containsText" text="Nac Ydy">
      <formula>NOT(ISERROR(SEARCH("Nac Ydy",Q8)))</formula>
    </cfRule>
    <cfRule type="containsText" dxfId="330" priority="21" operator="containsText" text="Ydy">
      <formula>NOT(ISERROR(SEARCH("Ydy",Q8)))</formula>
    </cfRule>
  </conditionalFormatting>
  <conditionalFormatting sqref="Q8:Z12">
    <cfRule type="containsText" dxfId="329" priority="19" operator="containsText" text="Ddim Yn Berthnasol">
      <formula>NOT(ISERROR(SEARCH("Ddim Yn Berthnasol",Q8)))</formula>
    </cfRule>
  </conditionalFormatting>
  <conditionalFormatting sqref="Q10:Z10">
    <cfRule type="containsText" dxfId="328" priority="5" operator="containsText" text="Na Ddo">
      <formula>NOT(ISERROR(SEARCH("Na Ddo",Q10)))</formula>
    </cfRule>
    <cfRule type="containsText" dxfId="327" priority="6" operator="containsText" text="Do">
      <formula>NOT(ISERROR(SEARCH("Do",Q10)))</formula>
    </cfRule>
  </conditionalFormatting>
  <conditionalFormatting sqref="Q11:Z12">
    <cfRule type="containsText" dxfId="326" priority="7" operator="containsText" text="Nac Ydy">
      <formula>NOT(ISERROR(SEARCH("Nac Ydy",Q11)))</formula>
    </cfRule>
    <cfRule type="containsText" dxfId="325" priority="8" operator="containsText" text="Ydy">
      <formula>NOT(ISERROR(SEARCH("Ydy",Q11)))</formula>
    </cfRule>
  </conditionalFormatting>
  <conditionalFormatting sqref="Q16:Z16">
    <cfRule type="containsText" dxfId="324" priority="1" operator="containsText" text="Na Ddo">
      <formula>NOT(ISERROR(SEARCH("Na Ddo",Q16)))</formula>
    </cfRule>
    <cfRule type="containsText" dxfId="323" priority="2" operator="containsText" text="Do">
      <formula>NOT(ISERROR(SEARCH("Do",Q16)))</formula>
    </cfRule>
  </conditionalFormatting>
  <conditionalFormatting sqref="Q16:Z17">
    <cfRule type="containsText" dxfId="322" priority="16" operator="containsText" text="Ddim Yn Berthnasol">
      <formula>NOT(ISERROR(SEARCH("Ddim Yn Berthnasol",Q16)))</formula>
    </cfRule>
  </conditionalFormatting>
  <conditionalFormatting sqref="Q17:Z17">
    <cfRule type="containsText" dxfId="321" priority="17" operator="containsText" text="Nac Ydy">
      <formula>NOT(ISERROR(SEARCH("Nac Ydy",Q17)))</formula>
    </cfRule>
    <cfRule type="containsText" dxfId="320" priority="18" operator="containsText" text="Ydy">
      <formula>NOT(ISERROR(SEARCH("Ydy",Q17)))</formula>
    </cfRule>
  </conditionalFormatting>
  <conditionalFormatting sqref="Q21:Z22">
    <cfRule type="containsText" dxfId="319" priority="13" operator="containsText" text="Ddim Yn Berthnasol">
      <formula>NOT(ISERROR(SEARCH("Ddim Yn Berthnasol",Q21)))</formula>
    </cfRule>
    <cfRule type="containsText" dxfId="318" priority="14" operator="containsText" text="Nac Ydy">
      <formula>NOT(ISERROR(SEARCH("Nac Ydy",Q21)))</formula>
    </cfRule>
    <cfRule type="containsText" dxfId="317" priority="15" operator="containsText" text="Ydy">
      <formula>NOT(ISERROR(SEARCH("Ydy",Q21)))</formula>
    </cfRule>
  </conditionalFormatting>
  <conditionalFormatting sqref="Q24:Z24">
    <cfRule type="containsText" dxfId="316" priority="49" operator="containsText" text="Ddim Yn Berthnasol">
      <formula>NOT(ISERROR(SEARCH("Ddim Yn Berthnasol",Q24)))</formula>
    </cfRule>
  </conditionalFormatting>
  <conditionalFormatting sqref="Q24:Z26">
    <cfRule type="containsText" dxfId="315" priority="42" operator="containsText" text="Ddim Yn Berthnasol">
      <formula>NOT(ISERROR(SEARCH("Ddim Yn Berthnasol",Q24)))</formula>
    </cfRule>
    <cfRule type="containsText" dxfId="314" priority="46" operator="containsText" text="Gwyrdd">
      <formula>NOT(ISERROR(SEARCH("Gwyrdd",Q24)))</formula>
    </cfRule>
    <cfRule type="containsText" dxfId="313" priority="47" operator="containsText" text="Melyn">
      <formula>NOT(ISERROR(SEARCH("Melyn",Q24)))</formula>
    </cfRule>
    <cfRule type="containsText" dxfId="312" priority="48" operator="containsText" text="Coch">
      <formula>NOT(ISERROR(SEARCH("Coch",Q24)))</formula>
    </cfRule>
  </conditionalFormatting>
  <conditionalFormatting sqref="AA8:AA12 AA16:AA17 AA21">
    <cfRule type="cellIs" dxfId="311" priority="50" operator="equal">
      <formula>1</formula>
    </cfRule>
    <cfRule type="cellIs" dxfId="310" priority="51" operator="greaterThanOrEqual">
      <formula>0.5</formula>
    </cfRule>
    <cfRule type="cellIs" dxfId="309" priority="52" operator="lessThan">
      <formula>0.5</formula>
    </cfRule>
  </conditionalFormatting>
  <conditionalFormatting sqref="AA24:AA26">
    <cfRule type="cellIs" dxfId="308" priority="43" operator="greaterThanOrEqual">
      <formula>0.5</formula>
    </cfRule>
    <cfRule type="cellIs" dxfId="307" priority="44" operator="lessThan">
      <formula>0.5</formula>
    </cfRule>
    <cfRule type="cellIs" dxfId="306" priority="45" operator="equal">
      <formula>1</formula>
    </cfRule>
  </conditionalFormatting>
  <conditionalFormatting sqref="AA28">
    <cfRule type="cellIs" dxfId="305" priority="39" operator="greaterThanOrEqual">
      <formula>0.5</formula>
    </cfRule>
    <cfRule type="cellIs" dxfId="304" priority="40" operator="lessThan">
      <formula>0.5</formula>
    </cfRule>
    <cfRule type="cellIs" dxfId="303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302" priority="36" operator="containsText" text="Gwyrdd">
      <formula>NOT(ISERROR(SEARCH("Gwyrdd",AB3)))</formula>
    </cfRule>
    <cfRule type="containsText" dxfId="301" priority="37" operator="containsText" text="Melyn">
      <formula>NOT(ISERROR(SEARCH("Melyn",AB3)))</formula>
    </cfRule>
    <cfRule type="containsText" dxfId="300" priority="38" operator="containsText" text="Coch">
      <formula>NOT(ISERROR(SEARCH("Coch",AB3)))</formula>
    </cfRule>
  </conditionalFormatting>
  <conditionalFormatting sqref="AB24:AB28">
    <cfRule type="containsBlanks" dxfId="299" priority="34">
      <formula>LEN(TRIM(AB24))=0</formula>
    </cfRule>
  </conditionalFormatting>
  <conditionalFormatting sqref="AC23">
    <cfRule type="containsText" dxfId="298" priority="28" operator="containsText" text="Green">
      <formula>NOT(ISERROR(SEARCH("Green",AC23)))</formula>
    </cfRule>
    <cfRule type="containsText" dxfId="297" priority="29" operator="containsText" text="Amber">
      <formula>NOT(ISERROR(SEARCH("Amber",AC23)))</formula>
    </cfRule>
    <cfRule type="containsText" dxfId="296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4F93AFF4-9C8F-490A-A95F-95EF6A0C9378}">
      <formula1>"Ydy, Nac Ydy"</formula1>
    </dataValidation>
    <dataValidation type="list" allowBlank="1" showInputMessage="1" showErrorMessage="1" sqref="Q4:Z4" xr:uid="{FDB0D7E2-B6AD-44E2-A960-B633DEE0F782}">
      <formula1>"16+,Dan 16"</formula1>
    </dataValidation>
    <dataValidation type="list" allowBlank="1" showInputMessage="1" showErrorMessage="1" sqref="B4:K4" xr:uid="{FF072B16-BF15-42BF-9B49-8776703BB28F}">
      <formula1>"16+, Dan 16 "</formula1>
    </dataValidation>
    <dataValidation type="list" allowBlank="1" showInputMessage="1" showErrorMessage="1" sqref="B22:K22 Q22:Z22" xr:uid="{EAD843AE-6961-47E7-9F81-7A927114593D}">
      <formula1>"Yes, No, N/A"</formula1>
    </dataValidation>
    <dataValidation type="list" allowBlank="1" showInputMessage="1" showErrorMessage="1" sqref="B10:K10 Q10:Z10 B16:K16 Q16:Z16" xr:uid="{4A614E33-EDE0-4DF4-BA4E-BE74225364D3}">
      <formula1>"Do, Na Ddo, Ddim Yn Berthnasol"</formula1>
    </dataValidation>
    <dataValidation type="list" allowBlank="1" showInputMessage="1" showErrorMessage="1" sqref="B8:K9 B11:K12 B17:K17 B21:K21 Q8:Z9 Q11:Z12 Q17:Z17 Q21:Z21" xr:uid="{5A10F381-F526-4ECE-A57E-06C98D0C0EDD}">
      <formula1>"Ydy, Nac Ydy, Ddim Yn Berthnasol"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6564-D3C2-46E4-84E0-B0680A4CEE79}">
  <dimension ref="A1:B13"/>
  <sheetViews>
    <sheetView zoomScale="90" zoomScaleNormal="90" workbookViewId="0">
      <selection activeCell="B9" sqref="B9"/>
    </sheetView>
  </sheetViews>
  <sheetFormatPr defaultRowHeight="15" x14ac:dyDescent="0.25"/>
  <cols>
    <col min="1" max="1" width="58.85546875" customWidth="1"/>
    <col min="2" max="2" width="98.42578125" customWidth="1"/>
  </cols>
  <sheetData>
    <row r="1" spans="1:2" x14ac:dyDescent="0.25">
      <c r="A1" s="64" t="s">
        <v>130</v>
      </c>
      <c r="B1" s="65" t="s">
        <v>131</v>
      </c>
    </row>
    <row r="2" spans="1:2" ht="30" x14ac:dyDescent="0.25">
      <c r="A2" s="50" t="s">
        <v>22</v>
      </c>
      <c r="B2" s="51" t="s">
        <v>23</v>
      </c>
    </row>
    <row r="3" spans="1:2" ht="30.6" customHeight="1" x14ac:dyDescent="0.25">
      <c r="A3" s="50" t="s">
        <v>24</v>
      </c>
      <c r="B3" s="51" t="s">
        <v>25</v>
      </c>
    </row>
    <row r="4" spans="1:2" ht="28.5" customHeight="1" x14ac:dyDescent="0.25">
      <c r="A4" s="50" t="s">
        <v>26</v>
      </c>
      <c r="B4" s="51" t="s">
        <v>27</v>
      </c>
    </row>
    <row r="5" spans="1:2" ht="20.45" customHeight="1" x14ac:dyDescent="0.25">
      <c r="A5" s="50" t="s">
        <v>28</v>
      </c>
      <c r="B5" s="51" t="s">
        <v>27</v>
      </c>
    </row>
    <row r="6" spans="1:2" ht="17.45" customHeight="1" x14ac:dyDescent="0.25">
      <c r="A6" s="50" t="s">
        <v>29</v>
      </c>
      <c r="B6" s="51" t="s">
        <v>30</v>
      </c>
    </row>
    <row r="7" spans="1:2" ht="17.100000000000001" customHeight="1" x14ac:dyDescent="0.25">
      <c r="A7" s="50" t="s">
        <v>31</v>
      </c>
      <c r="B7" s="51" t="s">
        <v>32</v>
      </c>
    </row>
    <row r="8" spans="1:2" ht="18.95" customHeight="1" x14ac:dyDescent="0.25">
      <c r="A8" s="50" t="s">
        <v>33</v>
      </c>
      <c r="B8" s="51" t="s">
        <v>34</v>
      </c>
    </row>
    <row r="9" spans="1:2" ht="32.25" customHeight="1" x14ac:dyDescent="0.25">
      <c r="A9" s="50" t="s">
        <v>132</v>
      </c>
      <c r="B9" s="51" t="s">
        <v>133</v>
      </c>
    </row>
    <row r="10" spans="1:2" ht="28.5" customHeight="1" x14ac:dyDescent="0.25">
      <c r="A10" s="50" t="s">
        <v>35</v>
      </c>
      <c r="B10" s="51" t="s">
        <v>36</v>
      </c>
    </row>
    <row r="11" spans="1:2" ht="32.450000000000003" customHeight="1" x14ac:dyDescent="0.25">
      <c r="A11" s="50" t="s">
        <v>37</v>
      </c>
      <c r="B11" s="51" t="s">
        <v>38</v>
      </c>
    </row>
    <row r="12" spans="1:2" ht="29.1" customHeight="1" x14ac:dyDescent="0.25">
      <c r="A12" s="50" t="s">
        <v>39</v>
      </c>
      <c r="B12" s="51" t="s">
        <v>40</v>
      </c>
    </row>
    <row r="13" spans="1:2" ht="45" x14ac:dyDescent="0.25">
      <c r="A13" s="53" t="s">
        <v>41</v>
      </c>
      <c r="B13" s="52" t="s">
        <v>42</v>
      </c>
    </row>
  </sheetData>
  <sheetProtection algorithmName="SHA-512" hashValue="6HFLS5VK5mrsQkFOiabGfAqtX8G55mpQ08X/eROhujWsDrEnJSx75OjiifBojLTOUhRigTMZm4zAhSSjg8j+PQ==" saltValue="PWxykntbBMus9Cr45L2V3g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5A64-E537-47E6-AE0A-AFC2FF5A3CEA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295" priority="76" operator="containsText" text="No">
      <formula>NOT(ISERROR(SEARCH("No",B1)))</formula>
    </cfRule>
  </conditionalFormatting>
  <conditionalFormatting sqref="B8:K9">
    <cfRule type="containsText" dxfId="294" priority="74" operator="containsText" text="Nac Ydy">
      <formula>NOT(ISERROR(SEARCH("Nac Ydy",B8)))</formula>
    </cfRule>
    <cfRule type="containsText" dxfId="293" priority="75" operator="containsText" text="Ydy">
      <formula>NOT(ISERROR(SEARCH("Ydy",B8)))</formula>
    </cfRule>
  </conditionalFormatting>
  <conditionalFormatting sqref="B8:K12">
    <cfRule type="containsText" dxfId="292" priority="73" operator="containsText" text="Ddim Yn Berthnasol">
      <formula>NOT(ISERROR(SEARCH("Ddim Yn Berthnasol",B8)))</formula>
    </cfRule>
  </conditionalFormatting>
  <conditionalFormatting sqref="B10:K10">
    <cfRule type="containsText" dxfId="291" priority="9" operator="containsText" text="Na Ddo">
      <formula>NOT(ISERROR(SEARCH("Na Ddo",B10)))</formula>
    </cfRule>
    <cfRule type="containsText" dxfId="290" priority="10" operator="containsText" text="Do">
      <formula>NOT(ISERROR(SEARCH("Do",B10)))</formula>
    </cfRule>
  </conditionalFormatting>
  <conditionalFormatting sqref="B11:K12">
    <cfRule type="containsText" dxfId="289" priority="11" operator="containsText" text="Nac Ydy">
      <formula>NOT(ISERROR(SEARCH("Nac Ydy",B11)))</formula>
    </cfRule>
    <cfRule type="containsText" dxfId="288" priority="12" operator="containsText" text="Ydy">
      <formula>NOT(ISERROR(SEARCH("Ydy",B11)))</formula>
    </cfRule>
  </conditionalFormatting>
  <conditionalFormatting sqref="B16:K16">
    <cfRule type="containsText" dxfId="287" priority="3" operator="containsText" text="Na Ddo">
      <formula>NOT(ISERROR(SEARCH("Na Ddo",B16)))</formula>
    </cfRule>
    <cfRule type="containsText" dxfId="286" priority="4" operator="containsText" text="Do">
      <formula>NOT(ISERROR(SEARCH("Do",B16)))</formula>
    </cfRule>
  </conditionalFormatting>
  <conditionalFormatting sqref="B16:K17">
    <cfRule type="containsText" dxfId="285" priority="25" operator="containsText" text="Ddim Yn Berthnasol">
      <formula>NOT(ISERROR(SEARCH("Ddim Yn Berthnasol",B16)))</formula>
    </cfRule>
  </conditionalFormatting>
  <conditionalFormatting sqref="B17:K17">
    <cfRule type="containsText" dxfId="284" priority="26" operator="containsText" text="Nac Ydy">
      <formula>NOT(ISERROR(SEARCH("Nac Ydy",B17)))</formula>
    </cfRule>
    <cfRule type="containsText" dxfId="283" priority="27" operator="containsText" text="Ydy">
      <formula>NOT(ISERROR(SEARCH("Ydy",B17)))</formula>
    </cfRule>
  </conditionalFormatting>
  <conditionalFormatting sqref="B21:K22">
    <cfRule type="containsText" dxfId="282" priority="22" operator="containsText" text="Ddim Yn Berthnasol">
      <formula>NOT(ISERROR(SEARCH("Ddim Yn Berthnasol",B21)))</formula>
    </cfRule>
    <cfRule type="containsText" dxfId="281" priority="23" operator="containsText" text="Nac Ydy">
      <formula>NOT(ISERROR(SEARCH("Nac Ydy",B21)))</formula>
    </cfRule>
    <cfRule type="containsText" dxfId="280" priority="24" operator="containsText" text="Ydy">
      <formula>NOT(ISERROR(SEARCH("Ydy",B21)))</formula>
    </cfRule>
  </conditionalFormatting>
  <conditionalFormatting sqref="B24:K24">
    <cfRule type="containsText" dxfId="279" priority="69" operator="containsText" text="Ddim Yn Berthnasol">
      <formula>NOT(ISERROR(SEARCH("Ddim Yn Berthnasol",B24)))</formula>
    </cfRule>
  </conditionalFormatting>
  <conditionalFormatting sqref="B24:K26">
    <cfRule type="containsText" dxfId="278" priority="62" operator="containsText" text="Ddim Yn Berthnasol">
      <formula>NOT(ISERROR(SEARCH("Ddim Yn Berthnasol",B24)))</formula>
    </cfRule>
    <cfRule type="containsText" dxfId="277" priority="66" operator="containsText" text="Gwyrdd">
      <formula>NOT(ISERROR(SEARCH("Gwyrdd",B24)))</formula>
    </cfRule>
    <cfRule type="containsText" dxfId="276" priority="67" operator="containsText" text="Melyn">
      <formula>NOT(ISERROR(SEARCH("Melyn",B24)))</formula>
    </cfRule>
    <cfRule type="containsText" dxfId="275" priority="68" operator="containsText" text="Coch">
      <formula>NOT(ISERROR(SEARCH("Coch",B24)))</formula>
    </cfRule>
  </conditionalFormatting>
  <conditionalFormatting sqref="L8:L12 L16:L17 L21">
    <cfRule type="cellIs" dxfId="274" priority="70" operator="equal">
      <formula>1</formula>
    </cfRule>
    <cfRule type="cellIs" dxfId="273" priority="71" operator="greaterThanOrEqual">
      <formula>0.5</formula>
    </cfRule>
    <cfRule type="cellIs" dxfId="272" priority="72" operator="lessThan">
      <formula>0.5</formula>
    </cfRule>
  </conditionalFormatting>
  <conditionalFormatting sqref="L24:L26">
    <cfRule type="cellIs" dxfId="271" priority="63" operator="greaterThanOrEqual">
      <formula>0.5</formula>
    </cfRule>
    <cfRule type="cellIs" dxfId="270" priority="64" operator="lessThan">
      <formula>0.5</formula>
    </cfRule>
    <cfRule type="cellIs" dxfId="269" priority="65" operator="equal">
      <formula>1</formula>
    </cfRule>
  </conditionalFormatting>
  <conditionalFormatting sqref="L28">
    <cfRule type="cellIs" dxfId="268" priority="59" operator="greaterThanOrEqual">
      <formula>0.5</formula>
    </cfRule>
    <cfRule type="cellIs" dxfId="267" priority="60" operator="lessThan">
      <formula>0.5</formula>
    </cfRule>
    <cfRule type="cellIs" dxfId="266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265" priority="56" operator="containsText" text="Gwyrdd">
      <formula>NOT(ISERROR(SEARCH("Gwyrdd",M1)))</formula>
    </cfRule>
    <cfRule type="containsText" dxfId="264" priority="57" operator="containsText" text="Melyn">
      <formula>NOT(ISERROR(SEARCH("Melyn",M1)))</formula>
    </cfRule>
    <cfRule type="containsText" dxfId="263" priority="58" operator="containsText" text="Coch">
      <formula>NOT(ISERROR(SEARCH("Coch",M1)))</formula>
    </cfRule>
  </conditionalFormatting>
  <conditionalFormatting sqref="M24:M28">
    <cfRule type="containsBlanks" dxfId="262" priority="54">
      <formula>LEN(TRIM(M24))=0</formula>
    </cfRule>
  </conditionalFormatting>
  <conditionalFormatting sqref="N23">
    <cfRule type="containsText" dxfId="261" priority="31" operator="containsText" text="Green">
      <formula>NOT(ISERROR(SEARCH("Green",N23)))</formula>
    </cfRule>
    <cfRule type="containsText" dxfId="260" priority="32" operator="containsText" text="Amber">
      <formula>NOT(ISERROR(SEARCH("Amber",N23)))</formula>
    </cfRule>
    <cfRule type="containsText" dxfId="259" priority="33" operator="containsText" text="Red">
      <formula>NOT(ISERROR(SEARCH("Red",N23)))</formula>
    </cfRule>
  </conditionalFormatting>
  <conditionalFormatting sqref="Q4:Z4">
    <cfRule type="containsText" dxfId="258" priority="53" operator="containsText" text="No">
      <formula>NOT(ISERROR(SEARCH("No",Q4)))</formula>
    </cfRule>
  </conditionalFormatting>
  <conditionalFormatting sqref="Q8:Z9">
    <cfRule type="containsText" dxfId="257" priority="20" operator="containsText" text="Nac Ydy">
      <formula>NOT(ISERROR(SEARCH("Nac Ydy",Q8)))</formula>
    </cfRule>
    <cfRule type="containsText" dxfId="256" priority="21" operator="containsText" text="Ydy">
      <formula>NOT(ISERROR(SEARCH("Ydy",Q8)))</formula>
    </cfRule>
  </conditionalFormatting>
  <conditionalFormatting sqref="Q8:Z12">
    <cfRule type="containsText" dxfId="255" priority="19" operator="containsText" text="Ddim Yn Berthnasol">
      <formula>NOT(ISERROR(SEARCH("Ddim Yn Berthnasol",Q8)))</formula>
    </cfRule>
  </conditionalFormatting>
  <conditionalFormatting sqref="Q10:Z10">
    <cfRule type="containsText" dxfId="254" priority="5" operator="containsText" text="Na Ddo">
      <formula>NOT(ISERROR(SEARCH("Na Ddo",Q10)))</formula>
    </cfRule>
    <cfRule type="containsText" dxfId="253" priority="6" operator="containsText" text="Do">
      <formula>NOT(ISERROR(SEARCH("Do",Q10)))</formula>
    </cfRule>
  </conditionalFormatting>
  <conditionalFormatting sqref="Q11:Z12">
    <cfRule type="containsText" dxfId="252" priority="7" operator="containsText" text="Nac Ydy">
      <formula>NOT(ISERROR(SEARCH("Nac Ydy",Q11)))</formula>
    </cfRule>
    <cfRule type="containsText" dxfId="251" priority="8" operator="containsText" text="Ydy">
      <formula>NOT(ISERROR(SEARCH("Ydy",Q11)))</formula>
    </cfRule>
  </conditionalFormatting>
  <conditionalFormatting sqref="Q16:Z16">
    <cfRule type="containsText" dxfId="250" priority="1" operator="containsText" text="Na Ddo">
      <formula>NOT(ISERROR(SEARCH("Na Ddo",Q16)))</formula>
    </cfRule>
    <cfRule type="containsText" dxfId="249" priority="2" operator="containsText" text="Do">
      <formula>NOT(ISERROR(SEARCH("Do",Q16)))</formula>
    </cfRule>
  </conditionalFormatting>
  <conditionalFormatting sqref="Q16:Z17">
    <cfRule type="containsText" dxfId="248" priority="16" operator="containsText" text="Ddim Yn Berthnasol">
      <formula>NOT(ISERROR(SEARCH("Ddim Yn Berthnasol",Q16)))</formula>
    </cfRule>
  </conditionalFormatting>
  <conditionalFormatting sqref="Q17:Z17">
    <cfRule type="containsText" dxfId="247" priority="17" operator="containsText" text="Nac Ydy">
      <formula>NOT(ISERROR(SEARCH("Nac Ydy",Q17)))</formula>
    </cfRule>
    <cfRule type="containsText" dxfId="246" priority="18" operator="containsText" text="Ydy">
      <formula>NOT(ISERROR(SEARCH("Ydy",Q17)))</formula>
    </cfRule>
  </conditionalFormatting>
  <conditionalFormatting sqref="Q21:Z22">
    <cfRule type="containsText" dxfId="245" priority="13" operator="containsText" text="Ddim Yn Berthnasol">
      <formula>NOT(ISERROR(SEARCH("Ddim Yn Berthnasol",Q21)))</formula>
    </cfRule>
    <cfRule type="containsText" dxfId="244" priority="14" operator="containsText" text="Nac Ydy">
      <formula>NOT(ISERROR(SEARCH("Nac Ydy",Q21)))</formula>
    </cfRule>
    <cfRule type="containsText" dxfId="243" priority="15" operator="containsText" text="Ydy">
      <formula>NOT(ISERROR(SEARCH("Ydy",Q21)))</formula>
    </cfRule>
  </conditionalFormatting>
  <conditionalFormatting sqref="Q24:Z24">
    <cfRule type="containsText" dxfId="242" priority="49" operator="containsText" text="Ddim Yn Berthnasol">
      <formula>NOT(ISERROR(SEARCH("Ddim Yn Berthnasol",Q24)))</formula>
    </cfRule>
  </conditionalFormatting>
  <conditionalFormatting sqref="Q24:Z26">
    <cfRule type="containsText" dxfId="241" priority="42" operator="containsText" text="Ddim Yn Berthnasol">
      <formula>NOT(ISERROR(SEARCH("Ddim Yn Berthnasol",Q24)))</formula>
    </cfRule>
    <cfRule type="containsText" dxfId="240" priority="46" operator="containsText" text="Gwyrdd">
      <formula>NOT(ISERROR(SEARCH("Gwyrdd",Q24)))</formula>
    </cfRule>
    <cfRule type="containsText" dxfId="239" priority="47" operator="containsText" text="Melyn">
      <formula>NOT(ISERROR(SEARCH("Melyn",Q24)))</formula>
    </cfRule>
    <cfRule type="containsText" dxfId="238" priority="48" operator="containsText" text="Coch">
      <formula>NOT(ISERROR(SEARCH("Coch",Q24)))</formula>
    </cfRule>
  </conditionalFormatting>
  <conditionalFormatting sqref="AA8:AA12 AA16:AA17 AA21">
    <cfRule type="cellIs" dxfId="237" priority="50" operator="equal">
      <formula>1</formula>
    </cfRule>
    <cfRule type="cellIs" dxfId="236" priority="51" operator="greaterThanOrEqual">
      <formula>0.5</formula>
    </cfRule>
    <cfRule type="cellIs" dxfId="235" priority="52" operator="lessThan">
      <formula>0.5</formula>
    </cfRule>
  </conditionalFormatting>
  <conditionalFormatting sqref="AA24:AA26">
    <cfRule type="cellIs" dxfId="234" priority="43" operator="greaterThanOrEqual">
      <formula>0.5</formula>
    </cfRule>
    <cfRule type="cellIs" dxfId="233" priority="44" operator="lessThan">
      <formula>0.5</formula>
    </cfRule>
    <cfRule type="cellIs" dxfId="232" priority="45" operator="equal">
      <formula>1</formula>
    </cfRule>
  </conditionalFormatting>
  <conditionalFormatting sqref="AA28">
    <cfRule type="cellIs" dxfId="231" priority="39" operator="greaterThanOrEqual">
      <formula>0.5</formula>
    </cfRule>
    <cfRule type="cellIs" dxfId="230" priority="40" operator="lessThan">
      <formula>0.5</formula>
    </cfRule>
    <cfRule type="cellIs" dxfId="229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228" priority="36" operator="containsText" text="Gwyrdd">
      <formula>NOT(ISERROR(SEARCH("Gwyrdd",AB3)))</formula>
    </cfRule>
    <cfRule type="containsText" dxfId="227" priority="37" operator="containsText" text="Melyn">
      <formula>NOT(ISERROR(SEARCH("Melyn",AB3)))</formula>
    </cfRule>
    <cfRule type="containsText" dxfId="226" priority="38" operator="containsText" text="Coch">
      <formula>NOT(ISERROR(SEARCH("Coch",AB3)))</formula>
    </cfRule>
  </conditionalFormatting>
  <conditionalFormatting sqref="AB24:AB28">
    <cfRule type="containsBlanks" dxfId="225" priority="34">
      <formula>LEN(TRIM(AB24))=0</formula>
    </cfRule>
  </conditionalFormatting>
  <conditionalFormatting sqref="AC23">
    <cfRule type="containsText" dxfId="224" priority="28" operator="containsText" text="Green">
      <formula>NOT(ISERROR(SEARCH("Green",AC23)))</formula>
    </cfRule>
    <cfRule type="containsText" dxfId="223" priority="29" operator="containsText" text="Amber">
      <formula>NOT(ISERROR(SEARCH("Amber",AC23)))</formula>
    </cfRule>
    <cfRule type="containsText" dxfId="222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CFD9C5AE-92FD-418B-86F8-4C99EA7F9724}">
      <formula1>"Ydy, Nac Ydy, Ddim Yn Berthnasol"</formula1>
    </dataValidation>
    <dataValidation type="list" allowBlank="1" showInputMessage="1" showErrorMessage="1" sqref="B10:K10 Q10:Z10 B16:K16 Q16:Z16" xr:uid="{A10D776F-9EE2-439B-A697-74ACD99C4677}">
      <formula1>"Do, Na Ddo, Ddim Yn Berthnasol"</formula1>
    </dataValidation>
    <dataValidation type="list" allowBlank="1" showInputMessage="1" showErrorMessage="1" sqref="B22:K22 Q22:Z22" xr:uid="{9587E46E-C49E-4362-88B7-9D484C0C20FE}">
      <formula1>"Yes, No, N/A"</formula1>
    </dataValidation>
    <dataValidation type="list" allowBlank="1" showInputMessage="1" showErrorMessage="1" sqref="B4:K4" xr:uid="{0FF9C6D8-DF64-4CFD-9447-CC88979D3D79}">
      <formula1>"16+, Dan 16 "</formula1>
    </dataValidation>
    <dataValidation type="list" allowBlank="1" showInputMessage="1" showErrorMessage="1" sqref="Q4:Z4" xr:uid="{25662258-1BB4-4687-8CE9-CB20102EBDB0}">
      <formula1>"16+,Dan 16"</formula1>
    </dataValidation>
    <dataValidation type="list" allowBlank="1" showInputMessage="1" showErrorMessage="1" sqref="B5:K5 Q5:Z5" xr:uid="{36FD37D9-A196-415A-8CC2-B07A5BCBF15A}">
      <formula1>"Ydy, Nac Ydy"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546A-7C94-47FD-BE4B-70209F932B8C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221" priority="76" operator="containsText" text="No">
      <formula>NOT(ISERROR(SEARCH("No",B1)))</formula>
    </cfRule>
  </conditionalFormatting>
  <conditionalFormatting sqref="B8:K9">
    <cfRule type="containsText" dxfId="220" priority="74" operator="containsText" text="Nac Ydy">
      <formula>NOT(ISERROR(SEARCH("Nac Ydy",B8)))</formula>
    </cfRule>
    <cfRule type="containsText" dxfId="219" priority="75" operator="containsText" text="Ydy">
      <formula>NOT(ISERROR(SEARCH("Ydy",B8)))</formula>
    </cfRule>
  </conditionalFormatting>
  <conditionalFormatting sqref="B8:K12">
    <cfRule type="containsText" dxfId="218" priority="73" operator="containsText" text="Ddim Yn Berthnasol">
      <formula>NOT(ISERROR(SEARCH("Ddim Yn Berthnasol",B8)))</formula>
    </cfRule>
  </conditionalFormatting>
  <conditionalFormatting sqref="B10:K10">
    <cfRule type="containsText" dxfId="217" priority="9" operator="containsText" text="Na Ddo">
      <formula>NOT(ISERROR(SEARCH("Na Ddo",B10)))</formula>
    </cfRule>
    <cfRule type="containsText" dxfId="216" priority="10" operator="containsText" text="Do">
      <formula>NOT(ISERROR(SEARCH("Do",B10)))</formula>
    </cfRule>
  </conditionalFormatting>
  <conditionalFormatting sqref="B11:K12">
    <cfRule type="containsText" dxfId="215" priority="11" operator="containsText" text="Nac Ydy">
      <formula>NOT(ISERROR(SEARCH("Nac Ydy",B11)))</formula>
    </cfRule>
    <cfRule type="containsText" dxfId="214" priority="12" operator="containsText" text="Ydy">
      <formula>NOT(ISERROR(SEARCH("Ydy",B11)))</formula>
    </cfRule>
  </conditionalFormatting>
  <conditionalFormatting sqref="B16:K16">
    <cfRule type="containsText" dxfId="213" priority="3" operator="containsText" text="Na Ddo">
      <formula>NOT(ISERROR(SEARCH("Na Ddo",B16)))</formula>
    </cfRule>
    <cfRule type="containsText" dxfId="212" priority="4" operator="containsText" text="Do">
      <formula>NOT(ISERROR(SEARCH("Do",B16)))</formula>
    </cfRule>
  </conditionalFormatting>
  <conditionalFormatting sqref="B16:K17">
    <cfRule type="containsText" dxfId="211" priority="25" operator="containsText" text="Ddim Yn Berthnasol">
      <formula>NOT(ISERROR(SEARCH("Ddim Yn Berthnasol",B16)))</formula>
    </cfRule>
  </conditionalFormatting>
  <conditionalFormatting sqref="B17:K17">
    <cfRule type="containsText" dxfId="210" priority="26" operator="containsText" text="Nac Ydy">
      <formula>NOT(ISERROR(SEARCH("Nac Ydy",B17)))</formula>
    </cfRule>
    <cfRule type="containsText" dxfId="209" priority="27" operator="containsText" text="Ydy">
      <formula>NOT(ISERROR(SEARCH("Ydy",B17)))</formula>
    </cfRule>
  </conditionalFormatting>
  <conditionalFormatting sqref="B21:K22">
    <cfRule type="containsText" dxfId="208" priority="22" operator="containsText" text="Ddim Yn Berthnasol">
      <formula>NOT(ISERROR(SEARCH("Ddim Yn Berthnasol",B21)))</formula>
    </cfRule>
    <cfRule type="containsText" dxfId="207" priority="23" operator="containsText" text="Nac Ydy">
      <formula>NOT(ISERROR(SEARCH("Nac Ydy",B21)))</formula>
    </cfRule>
    <cfRule type="containsText" dxfId="206" priority="24" operator="containsText" text="Ydy">
      <formula>NOT(ISERROR(SEARCH("Ydy",B21)))</formula>
    </cfRule>
  </conditionalFormatting>
  <conditionalFormatting sqref="B24:K24">
    <cfRule type="containsText" dxfId="205" priority="69" operator="containsText" text="Ddim Yn Berthnasol">
      <formula>NOT(ISERROR(SEARCH("Ddim Yn Berthnasol",B24)))</formula>
    </cfRule>
  </conditionalFormatting>
  <conditionalFormatting sqref="B24:K26">
    <cfRule type="containsText" dxfId="204" priority="62" operator="containsText" text="Ddim Yn Berthnasol">
      <formula>NOT(ISERROR(SEARCH("Ddim Yn Berthnasol",B24)))</formula>
    </cfRule>
    <cfRule type="containsText" dxfId="203" priority="66" operator="containsText" text="Gwyrdd">
      <formula>NOT(ISERROR(SEARCH("Gwyrdd",B24)))</formula>
    </cfRule>
    <cfRule type="containsText" dxfId="202" priority="67" operator="containsText" text="Melyn">
      <formula>NOT(ISERROR(SEARCH("Melyn",B24)))</formula>
    </cfRule>
    <cfRule type="containsText" dxfId="201" priority="68" operator="containsText" text="Coch">
      <formula>NOT(ISERROR(SEARCH("Coch",B24)))</formula>
    </cfRule>
  </conditionalFormatting>
  <conditionalFormatting sqref="L8:L12 L16:L17 L21">
    <cfRule type="cellIs" dxfId="200" priority="70" operator="equal">
      <formula>1</formula>
    </cfRule>
    <cfRule type="cellIs" dxfId="199" priority="71" operator="greaterThanOrEqual">
      <formula>0.5</formula>
    </cfRule>
    <cfRule type="cellIs" dxfId="198" priority="72" operator="lessThan">
      <formula>0.5</formula>
    </cfRule>
  </conditionalFormatting>
  <conditionalFormatting sqref="L24:L26">
    <cfRule type="cellIs" dxfId="197" priority="63" operator="greaterThanOrEqual">
      <formula>0.5</formula>
    </cfRule>
    <cfRule type="cellIs" dxfId="196" priority="64" operator="lessThan">
      <formula>0.5</formula>
    </cfRule>
    <cfRule type="cellIs" dxfId="195" priority="65" operator="equal">
      <formula>1</formula>
    </cfRule>
  </conditionalFormatting>
  <conditionalFormatting sqref="L28">
    <cfRule type="cellIs" dxfId="194" priority="59" operator="greaterThanOrEqual">
      <formula>0.5</formula>
    </cfRule>
    <cfRule type="cellIs" dxfId="193" priority="60" operator="lessThan">
      <formula>0.5</formula>
    </cfRule>
    <cfRule type="cellIs" dxfId="192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91" priority="56" operator="containsText" text="Gwyrdd">
      <formula>NOT(ISERROR(SEARCH("Gwyrdd",M1)))</formula>
    </cfRule>
    <cfRule type="containsText" dxfId="190" priority="57" operator="containsText" text="Melyn">
      <formula>NOT(ISERROR(SEARCH("Melyn",M1)))</formula>
    </cfRule>
    <cfRule type="containsText" dxfId="189" priority="58" operator="containsText" text="Coch">
      <formula>NOT(ISERROR(SEARCH("Coch",M1)))</formula>
    </cfRule>
  </conditionalFormatting>
  <conditionalFormatting sqref="M24:M28">
    <cfRule type="containsBlanks" dxfId="188" priority="54">
      <formula>LEN(TRIM(M24))=0</formula>
    </cfRule>
  </conditionalFormatting>
  <conditionalFormatting sqref="N23">
    <cfRule type="containsText" dxfId="187" priority="31" operator="containsText" text="Green">
      <formula>NOT(ISERROR(SEARCH("Green",N23)))</formula>
    </cfRule>
    <cfRule type="containsText" dxfId="186" priority="32" operator="containsText" text="Amber">
      <formula>NOT(ISERROR(SEARCH("Amber",N23)))</formula>
    </cfRule>
    <cfRule type="containsText" dxfId="185" priority="33" operator="containsText" text="Red">
      <formula>NOT(ISERROR(SEARCH("Red",N23)))</formula>
    </cfRule>
  </conditionalFormatting>
  <conditionalFormatting sqref="Q4:Z4">
    <cfRule type="containsText" dxfId="184" priority="53" operator="containsText" text="No">
      <formula>NOT(ISERROR(SEARCH("No",Q4)))</formula>
    </cfRule>
  </conditionalFormatting>
  <conditionalFormatting sqref="Q8:Z9">
    <cfRule type="containsText" dxfId="183" priority="20" operator="containsText" text="Nac Ydy">
      <formula>NOT(ISERROR(SEARCH("Nac Ydy",Q8)))</formula>
    </cfRule>
    <cfRule type="containsText" dxfId="182" priority="21" operator="containsText" text="Ydy">
      <formula>NOT(ISERROR(SEARCH("Ydy",Q8)))</formula>
    </cfRule>
  </conditionalFormatting>
  <conditionalFormatting sqref="Q8:Z12">
    <cfRule type="containsText" dxfId="181" priority="19" operator="containsText" text="Ddim Yn Berthnasol">
      <formula>NOT(ISERROR(SEARCH("Ddim Yn Berthnasol",Q8)))</formula>
    </cfRule>
  </conditionalFormatting>
  <conditionalFormatting sqref="Q10:Z10">
    <cfRule type="containsText" dxfId="180" priority="5" operator="containsText" text="Na Ddo">
      <formula>NOT(ISERROR(SEARCH("Na Ddo",Q10)))</formula>
    </cfRule>
    <cfRule type="containsText" dxfId="179" priority="6" operator="containsText" text="Do">
      <formula>NOT(ISERROR(SEARCH("Do",Q10)))</formula>
    </cfRule>
  </conditionalFormatting>
  <conditionalFormatting sqref="Q11:Z12">
    <cfRule type="containsText" dxfId="178" priority="7" operator="containsText" text="Nac Ydy">
      <formula>NOT(ISERROR(SEARCH("Nac Ydy",Q11)))</formula>
    </cfRule>
    <cfRule type="containsText" dxfId="177" priority="8" operator="containsText" text="Ydy">
      <formula>NOT(ISERROR(SEARCH("Ydy",Q11)))</formula>
    </cfRule>
  </conditionalFormatting>
  <conditionalFormatting sqref="Q16:Z16">
    <cfRule type="containsText" dxfId="176" priority="1" operator="containsText" text="Na Ddo">
      <formula>NOT(ISERROR(SEARCH("Na Ddo",Q16)))</formula>
    </cfRule>
    <cfRule type="containsText" dxfId="175" priority="2" operator="containsText" text="Do">
      <formula>NOT(ISERROR(SEARCH("Do",Q16)))</formula>
    </cfRule>
  </conditionalFormatting>
  <conditionalFormatting sqref="Q16:Z17">
    <cfRule type="containsText" dxfId="174" priority="16" operator="containsText" text="Ddim Yn Berthnasol">
      <formula>NOT(ISERROR(SEARCH("Ddim Yn Berthnasol",Q16)))</formula>
    </cfRule>
  </conditionalFormatting>
  <conditionalFormatting sqref="Q17:Z17">
    <cfRule type="containsText" dxfId="173" priority="17" operator="containsText" text="Nac Ydy">
      <formula>NOT(ISERROR(SEARCH("Nac Ydy",Q17)))</formula>
    </cfRule>
    <cfRule type="containsText" dxfId="172" priority="18" operator="containsText" text="Ydy">
      <formula>NOT(ISERROR(SEARCH("Ydy",Q17)))</formula>
    </cfRule>
  </conditionalFormatting>
  <conditionalFormatting sqref="Q21:Z22">
    <cfRule type="containsText" dxfId="171" priority="13" operator="containsText" text="Ddim Yn Berthnasol">
      <formula>NOT(ISERROR(SEARCH("Ddim Yn Berthnasol",Q21)))</formula>
    </cfRule>
    <cfRule type="containsText" dxfId="170" priority="14" operator="containsText" text="Nac Ydy">
      <formula>NOT(ISERROR(SEARCH("Nac Ydy",Q21)))</formula>
    </cfRule>
    <cfRule type="containsText" dxfId="169" priority="15" operator="containsText" text="Ydy">
      <formula>NOT(ISERROR(SEARCH("Ydy",Q21)))</formula>
    </cfRule>
  </conditionalFormatting>
  <conditionalFormatting sqref="Q24:Z24">
    <cfRule type="containsText" dxfId="168" priority="49" operator="containsText" text="Ddim Yn Berthnasol">
      <formula>NOT(ISERROR(SEARCH("Ddim Yn Berthnasol",Q24)))</formula>
    </cfRule>
  </conditionalFormatting>
  <conditionalFormatting sqref="Q24:Z26">
    <cfRule type="containsText" dxfId="167" priority="42" operator="containsText" text="Ddim Yn Berthnasol">
      <formula>NOT(ISERROR(SEARCH("Ddim Yn Berthnasol",Q24)))</formula>
    </cfRule>
    <cfRule type="containsText" dxfId="166" priority="46" operator="containsText" text="Gwyrdd">
      <formula>NOT(ISERROR(SEARCH("Gwyrdd",Q24)))</formula>
    </cfRule>
    <cfRule type="containsText" dxfId="165" priority="47" operator="containsText" text="Melyn">
      <formula>NOT(ISERROR(SEARCH("Melyn",Q24)))</formula>
    </cfRule>
    <cfRule type="containsText" dxfId="164" priority="48" operator="containsText" text="Coch">
      <formula>NOT(ISERROR(SEARCH("Coch",Q24)))</formula>
    </cfRule>
  </conditionalFormatting>
  <conditionalFormatting sqref="AA8:AA12 AA16:AA17 AA21">
    <cfRule type="cellIs" dxfId="163" priority="50" operator="equal">
      <formula>1</formula>
    </cfRule>
    <cfRule type="cellIs" dxfId="162" priority="51" operator="greaterThanOrEqual">
      <formula>0.5</formula>
    </cfRule>
    <cfRule type="cellIs" dxfId="161" priority="52" operator="lessThan">
      <formula>0.5</formula>
    </cfRule>
  </conditionalFormatting>
  <conditionalFormatting sqref="AA24:AA26">
    <cfRule type="cellIs" dxfId="160" priority="43" operator="greaterThanOrEqual">
      <formula>0.5</formula>
    </cfRule>
    <cfRule type="cellIs" dxfId="159" priority="44" operator="lessThan">
      <formula>0.5</formula>
    </cfRule>
    <cfRule type="cellIs" dxfId="158" priority="45" operator="equal">
      <formula>1</formula>
    </cfRule>
  </conditionalFormatting>
  <conditionalFormatting sqref="AA28">
    <cfRule type="cellIs" dxfId="157" priority="39" operator="greaterThanOrEqual">
      <formula>0.5</formula>
    </cfRule>
    <cfRule type="cellIs" dxfId="156" priority="40" operator="lessThan">
      <formula>0.5</formula>
    </cfRule>
    <cfRule type="cellIs" dxfId="155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54" priority="36" operator="containsText" text="Gwyrdd">
      <formula>NOT(ISERROR(SEARCH("Gwyrdd",AB3)))</formula>
    </cfRule>
    <cfRule type="containsText" dxfId="153" priority="37" operator="containsText" text="Melyn">
      <formula>NOT(ISERROR(SEARCH("Melyn",AB3)))</formula>
    </cfRule>
    <cfRule type="containsText" dxfId="152" priority="38" operator="containsText" text="Coch">
      <formula>NOT(ISERROR(SEARCH("Coch",AB3)))</formula>
    </cfRule>
  </conditionalFormatting>
  <conditionalFormatting sqref="AB24:AB28">
    <cfRule type="containsBlanks" dxfId="151" priority="34">
      <formula>LEN(TRIM(AB24))=0</formula>
    </cfRule>
  </conditionalFormatting>
  <conditionalFormatting sqref="AC23">
    <cfRule type="containsText" dxfId="150" priority="28" operator="containsText" text="Green">
      <formula>NOT(ISERROR(SEARCH("Green",AC23)))</formula>
    </cfRule>
    <cfRule type="containsText" dxfId="149" priority="29" operator="containsText" text="Amber">
      <formula>NOT(ISERROR(SEARCH("Amber",AC23)))</formula>
    </cfRule>
    <cfRule type="containsText" dxfId="148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D3390E15-406D-49D6-98CD-3D72B2C6E269}">
      <formula1>"Ydy, Nac Ydy"</formula1>
    </dataValidation>
    <dataValidation type="list" allowBlank="1" showInputMessage="1" showErrorMessage="1" sqref="Q4:Z4" xr:uid="{E5B2604F-9C1B-412D-BC67-C3C591714C0A}">
      <formula1>"16+,Dan 16"</formula1>
    </dataValidation>
    <dataValidation type="list" allowBlank="1" showInputMessage="1" showErrorMessage="1" sqref="B4:K4" xr:uid="{34149C89-49ED-4A84-97BD-18BDDBC0EA79}">
      <formula1>"16+, Dan 16 "</formula1>
    </dataValidation>
    <dataValidation type="list" allowBlank="1" showInputMessage="1" showErrorMessage="1" sqref="B22:K22 Q22:Z22" xr:uid="{09AC6332-00D2-443F-885E-1BF7EE7D21DC}">
      <formula1>"Yes, No, N/A"</formula1>
    </dataValidation>
    <dataValidation type="list" allowBlank="1" showInputMessage="1" showErrorMessage="1" sqref="B10:K10 Q10:Z10 B16:K16 Q16:Z16" xr:uid="{E02C72B2-5D23-42A5-AB8E-0FDF1C1C2617}">
      <formula1>"Do, Na Ddo, Ddim Yn Berthnasol"</formula1>
    </dataValidation>
    <dataValidation type="list" allowBlank="1" showInputMessage="1" showErrorMessage="1" sqref="B8:K9 B11:K12 B17:K17 B21:K21 Q8:Z9 Q11:Z12 Q17:Z17 Q21:Z21" xr:uid="{64D6AD14-8DF7-4661-9AEE-432BB3A9F8C8}">
      <formula1>"Ydy, Nac Ydy, Ddim Yn Berthnasol"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0EA1-C9B3-4E73-AF80-4FF88DDC9BCD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147" priority="76" operator="containsText" text="No">
      <formula>NOT(ISERROR(SEARCH("No",B1)))</formula>
    </cfRule>
  </conditionalFormatting>
  <conditionalFormatting sqref="B8:K9">
    <cfRule type="containsText" dxfId="146" priority="74" operator="containsText" text="Nac Ydy">
      <formula>NOT(ISERROR(SEARCH("Nac Ydy",B8)))</formula>
    </cfRule>
    <cfRule type="containsText" dxfId="145" priority="75" operator="containsText" text="Ydy">
      <formula>NOT(ISERROR(SEARCH("Ydy",B8)))</formula>
    </cfRule>
  </conditionalFormatting>
  <conditionalFormatting sqref="B8:K12">
    <cfRule type="containsText" dxfId="144" priority="73" operator="containsText" text="Ddim Yn Berthnasol">
      <formula>NOT(ISERROR(SEARCH("Ddim Yn Berthnasol",B8)))</formula>
    </cfRule>
  </conditionalFormatting>
  <conditionalFormatting sqref="B10:K10">
    <cfRule type="containsText" dxfId="143" priority="9" operator="containsText" text="Na Ddo">
      <formula>NOT(ISERROR(SEARCH("Na Ddo",B10)))</formula>
    </cfRule>
    <cfRule type="containsText" dxfId="142" priority="10" operator="containsText" text="Do">
      <formula>NOT(ISERROR(SEARCH("Do",B10)))</formula>
    </cfRule>
  </conditionalFormatting>
  <conditionalFormatting sqref="B11:K12">
    <cfRule type="containsText" dxfId="141" priority="11" operator="containsText" text="Nac Ydy">
      <formula>NOT(ISERROR(SEARCH("Nac Ydy",B11)))</formula>
    </cfRule>
    <cfRule type="containsText" dxfId="140" priority="12" operator="containsText" text="Ydy">
      <formula>NOT(ISERROR(SEARCH("Ydy",B11)))</formula>
    </cfRule>
  </conditionalFormatting>
  <conditionalFormatting sqref="B16:K16">
    <cfRule type="containsText" dxfId="139" priority="3" operator="containsText" text="Na Ddo">
      <formula>NOT(ISERROR(SEARCH("Na Ddo",B16)))</formula>
    </cfRule>
    <cfRule type="containsText" dxfId="138" priority="4" operator="containsText" text="Do">
      <formula>NOT(ISERROR(SEARCH("Do",B16)))</formula>
    </cfRule>
  </conditionalFormatting>
  <conditionalFormatting sqref="B16:K17">
    <cfRule type="containsText" dxfId="137" priority="25" operator="containsText" text="Ddim Yn Berthnasol">
      <formula>NOT(ISERROR(SEARCH("Ddim Yn Berthnasol",B16)))</formula>
    </cfRule>
  </conditionalFormatting>
  <conditionalFormatting sqref="B17:K17">
    <cfRule type="containsText" dxfId="136" priority="26" operator="containsText" text="Nac Ydy">
      <formula>NOT(ISERROR(SEARCH("Nac Ydy",B17)))</formula>
    </cfRule>
    <cfRule type="containsText" dxfId="135" priority="27" operator="containsText" text="Ydy">
      <formula>NOT(ISERROR(SEARCH("Ydy",B17)))</formula>
    </cfRule>
  </conditionalFormatting>
  <conditionalFormatting sqref="B21:K22">
    <cfRule type="containsText" dxfId="134" priority="22" operator="containsText" text="Ddim Yn Berthnasol">
      <formula>NOT(ISERROR(SEARCH("Ddim Yn Berthnasol",B21)))</formula>
    </cfRule>
    <cfRule type="containsText" dxfId="133" priority="23" operator="containsText" text="Nac Ydy">
      <formula>NOT(ISERROR(SEARCH("Nac Ydy",B21)))</formula>
    </cfRule>
    <cfRule type="containsText" dxfId="132" priority="24" operator="containsText" text="Ydy">
      <formula>NOT(ISERROR(SEARCH("Ydy",B21)))</formula>
    </cfRule>
  </conditionalFormatting>
  <conditionalFormatting sqref="B24:K24">
    <cfRule type="containsText" dxfId="131" priority="69" operator="containsText" text="Ddim Yn Berthnasol">
      <formula>NOT(ISERROR(SEARCH("Ddim Yn Berthnasol",B24)))</formula>
    </cfRule>
  </conditionalFormatting>
  <conditionalFormatting sqref="B24:K26">
    <cfRule type="containsText" dxfId="130" priority="62" operator="containsText" text="Ddim Yn Berthnasol">
      <formula>NOT(ISERROR(SEARCH("Ddim Yn Berthnasol",B24)))</formula>
    </cfRule>
    <cfRule type="containsText" dxfId="129" priority="66" operator="containsText" text="Gwyrdd">
      <formula>NOT(ISERROR(SEARCH("Gwyrdd",B24)))</formula>
    </cfRule>
    <cfRule type="containsText" dxfId="128" priority="67" operator="containsText" text="Melyn">
      <formula>NOT(ISERROR(SEARCH("Melyn",B24)))</formula>
    </cfRule>
    <cfRule type="containsText" dxfId="127" priority="68" operator="containsText" text="Coch">
      <formula>NOT(ISERROR(SEARCH("Coch",B24)))</formula>
    </cfRule>
  </conditionalFormatting>
  <conditionalFormatting sqref="L8:L12 L16:L17 L21">
    <cfRule type="cellIs" dxfId="126" priority="70" operator="equal">
      <formula>1</formula>
    </cfRule>
    <cfRule type="cellIs" dxfId="125" priority="71" operator="greaterThanOrEqual">
      <formula>0.5</formula>
    </cfRule>
    <cfRule type="cellIs" dxfId="124" priority="72" operator="lessThan">
      <formula>0.5</formula>
    </cfRule>
  </conditionalFormatting>
  <conditionalFormatting sqref="L24:L26">
    <cfRule type="cellIs" dxfId="123" priority="63" operator="greaterThanOrEqual">
      <formula>0.5</formula>
    </cfRule>
    <cfRule type="cellIs" dxfId="122" priority="64" operator="lessThan">
      <formula>0.5</formula>
    </cfRule>
    <cfRule type="cellIs" dxfId="121" priority="65" operator="equal">
      <formula>1</formula>
    </cfRule>
  </conditionalFormatting>
  <conditionalFormatting sqref="L28">
    <cfRule type="cellIs" dxfId="120" priority="59" operator="greaterThanOrEqual">
      <formula>0.5</formula>
    </cfRule>
    <cfRule type="cellIs" dxfId="119" priority="60" operator="lessThan">
      <formula>0.5</formula>
    </cfRule>
    <cfRule type="cellIs" dxfId="118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17" priority="56" operator="containsText" text="Gwyrdd">
      <formula>NOT(ISERROR(SEARCH("Gwyrdd",M1)))</formula>
    </cfRule>
    <cfRule type="containsText" dxfId="116" priority="57" operator="containsText" text="Melyn">
      <formula>NOT(ISERROR(SEARCH("Melyn",M1)))</formula>
    </cfRule>
    <cfRule type="containsText" dxfId="115" priority="58" operator="containsText" text="Coch">
      <formula>NOT(ISERROR(SEARCH("Coch",M1)))</formula>
    </cfRule>
  </conditionalFormatting>
  <conditionalFormatting sqref="M24:M28">
    <cfRule type="containsBlanks" dxfId="114" priority="54">
      <formula>LEN(TRIM(M24))=0</formula>
    </cfRule>
  </conditionalFormatting>
  <conditionalFormatting sqref="N23">
    <cfRule type="containsText" dxfId="113" priority="31" operator="containsText" text="Green">
      <formula>NOT(ISERROR(SEARCH("Green",N23)))</formula>
    </cfRule>
    <cfRule type="containsText" dxfId="112" priority="32" operator="containsText" text="Amber">
      <formula>NOT(ISERROR(SEARCH("Amber",N23)))</formula>
    </cfRule>
    <cfRule type="containsText" dxfId="111" priority="33" operator="containsText" text="Red">
      <formula>NOT(ISERROR(SEARCH("Red",N23)))</formula>
    </cfRule>
  </conditionalFormatting>
  <conditionalFormatting sqref="Q4:Z4">
    <cfRule type="containsText" dxfId="110" priority="53" operator="containsText" text="No">
      <formula>NOT(ISERROR(SEARCH("No",Q4)))</formula>
    </cfRule>
  </conditionalFormatting>
  <conditionalFormatting sqref="Q8:Z9">
    <cfRule type="containsText" dxfId="109" priority="20" operator="containsText" text="Nac Ydy">
      <formula>NOT(ISERROR(SEARCH("Nac Ydy",Q8)))</formula>
    </cfRule>
    <cfRule type="containsText" dxfId="108" priority="21" operator="containsText" text="Ydy">
      <formula>NOT(ISERROR(SEARCH("Ydy",Q8)))</formula>
    </cfRule>
  </conditionalFormatting>
  <conditionalFormatting sqref="Q8:Z12">
    <cfRule type="containsText" dxfId="107" priority="19" operator="containsText" text="Ddim Yn Berthnasol">
      <formula>NOT(ISERROR(SEARCH("Ddim Yn Berthnasol",Q8)))</formula>
    </cfRule>
  </conditionalFormatting>
  <conditionalFormatting sqref="Q10:Z10">
    <cfRule type="containsText" dxfId="106" priority="5" operator="containsText" text="Na Ddo">
      <formula>NOT(ISERROR(SEARCH("Na Ddo",Q10)))</formula>
    </cfRule>
    <cfRule type="containsText" dxfId="105" priority="6" operator="containsText" text="Do">
      <formula>NOT(ISERROR(SEARCH("Do",Q10)))</formula>
    </cfRule>
  </conditionalFormatting>
  <conditionalFormatting sqref="Q11:Z12">
    <cfRule type="containsText" dxfId="104" priority="7" operator="containsText" text="Nac Ydy">
      <formula>NOT(ISERROR(SEARCH("Nac Ydy",Q11)))</formula>
    </cfRule>
    <cfRule type="containsText" dxfId="103" priority="8" operator="containsText" text="Ydy">
      <formula>NOT(ISERROR(SEARCH("Ydy",Q11)))</formula>
    </cfRule>
  </conditionalFormatting>
  <conditionalFormatting sqref="Q16:Z16">
    <cfRule type="containsText" dxfId="102" priority="1" operator="containsText" text="Na Ddo">
      <formula>NOT(ISERROR(SEARCH("Na Ddo",Q16)))</formula>
    </cfRule>
    <cfRule type="containsText" dxfId="101" priority="2" operator="containsText" text="Do">
      <formula>NOT(ISERROR(SEARCH("Do",Q16)))</formula>
    </cfRule>
  </conditionalFormatting>
  <conditionalFormatting sqref="Q16:Z17">
    <cfRule type="containsText" dxfId="100" priority="16" operator="containsText" text="Ddim Yn Berthnasol">
      <formula>NOT(ISERROR(SEARCH("Ddim Yn Berthnasol",Q16)))</formula>
    </cfRule>
  </conditionalFormatting>
  <conditionalFormatting sqref="Q17:Z17">
    <cfRule type="containsText" dxfId="99" priority="17" operator="containsText" text="Nac Ydy">
      <formula>NOT(ISERROR(SEARCH("Nac Ydy",Q17)))</formula>
    </cfRule>
    <cfRule type="containsText" dxfId="98" priority="18" operator="containsText" text="Ydy">
      <formula>NOT(ISERROR(SEARCH("Ydy",Q17)))</formula>
    </cfRule>
  </conditionalFormatting>
  <conditionalFormatting sqref="Q21:Z22">
    <cfRule type="containsText" dxfId="97" priority="13" operator="containsText" text="Ddim Yn Berthnasol">
      <formula>NOT(ISERROR(SEARCH("Ddim Yn Berthnasol",Q21)))</formula>
    </cfRule>
    <cfRule type="containsText" dxfId="96" priority="14" operator="containsText" text="Nac Ydy">
      <formula>NOT(ISERROR(SEARCH("Nac Ydy",Q21)))</formula>
    </cfRule>
    <cfRule type="containsText" dxfId="95" priority="15" operator="containsText" text="Ydy">
      <formula>NOT(ISERROR(SEARCH("Ydy",Q21)))</formula>
    </cfRule>
  </conditionalFormatting>
  <conditionalFormatting sqref="Q24:Z24">
    <cfRule type="containsText" dxfId="94" priority="49" operator="containsText" text="Ddim Yn Berthnasol">
      <formula>NOT(ISERROR(SEARCH("Ddim Yn Berthnasol",Q24)))</formula>
    </cfRule>
  </conditionalFormatting>
  <conditionalFormatting sqref="Q24:Z26">
    <cfRule type="containsText" dxfId="93" priority="42" operator="containsText" text="Ddim Yn Berthnasol">
      <formula>NOT(ISERROR(SEARCH("Ddim Yn Berthnasol",Q24)))</formula>
    </cfRule>
    <cfRule type="containsText" dxfId="92" priority="46" operator="containsText" text="Gwyrdd">
      <formula>NOT(ISERROR(SEARCH("Gwyrdd",Q24)))</formula>
    </cfRule>
    <cfRule type="containsText" dxfId="91" priority="47" operator="containsText" text="Melyn">
      <formula>NOT(ISERROR(SEARCH("Melyn",Q24)))</formula>
    </cfRule>
    <cfRule type="containsText" dxfId="90" priority="48" operator="containsText" text="Coch">
      <formula>NOT(ISERROR(SEARCH("Coch",Q24)))</formula>
    </cfRule>
  </conditionalFormatting>
  <conditionalFormatting sqref="AA8:AA12 AA16:AA17 AA21">
    <cfRule type="cellIs" dxfId="89" priority="50" operator="equal">
      <formula>1</formula>
    </cfRule>
    <cfRule type="cellIs" dxfId="88" priority="51" operator="greaterThanOrEqual">
      <formula>0.5</formula>
    </cfRule>
    <cfRule type="cellIs" dxfId="87" priority="52" operator="lessThan">
      <formula>0.5</formula>
    </cfRule>
  </conditionalFormatting>
  <conditionalFormatting sqref="AA24:AA26">
    <cfRule type="cellIs" dxfId="86" priority="43" operator="greaterThanOrEqual">
      <formula>0.5</formula>
    </cfRule>
    <cfRule type="cellIs" dxfId="85" priority="44" operator="lessThan">
      <formula>0.5</formula>
    </cfRule>
    <cfRule type="cellIs" dxfId="84" priority="45" operator="equal">
      <formula>1</formula>
    </cfRule>
  </conditionalFormatting>
  <conditionalFormatting sqref="AA28">
    <cfRule type="cellIs" dxfId="83" priority="39" operator="greaterThanOrEqual">
      <formula>0.5</formula>
    </cfRule>
    <cfRule type="cellIs" dxfId="82" priority="40" operator="lessThan">
      <formula>0.5</formula>
    </cfRule>
    <cfRule type="cellIs" dxfId="81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80" priority="36" operator="containsText" text="Gwyrdd">
      <formula>NOT(ISERROR(SEARCH("Gwyrdd",AB3)))</formula>
    </cfRule>
    <cfRule type="containsText" dxfId="79" priority="37" operator="containsText" text="Melyn">
      <formula>NOT(ISERROR(SEARCH("Melyn",AB3)))</formula>
    </cfRule>
    <cfRule type="containsText" dxfId="78" priority="38" operator="containsText" text="Coch">
      <formula>NOT(ISERROR(SEARCH("Coch",AB3)))</formula>
    </cfRule>
  </conditionalFormatting>
  <conditionalFormatting sqref="AB24:AB28">
    <cfRule type="containsBlanks" dxfId="77" priority="34">
      <formula>LEN(TRIM(AB24))=0</formula>
    </cfRule>
  </conditionalFormatting>
  <conditionalFormatting sqref="AC23">
    <cfRule type="containsText" dxfId="76" priority="28" operator="containsText" text="Green">
      <formula>NOT(ISERROR(SEARCH("Green",AC23)))</formula>
    </cfRule>
    <cfRule type="containsText" dxfId="75" priority="29" operator="containsText" text="Amber">
      <formula>NOT(ISERROR(SEARCH("Amber",AC23)))</formula>
    </cfRule>
    <cfRule type="containsText" dxfId="74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3CEF4830-9272-4C7B-B0B5-1129D420E563}">
      <formula1>"Ydy, Nac Ydy, Ddim Yn Berthnasol"</formula1>
    </dataValidation>
    <dataValidation type="list" allowBlank="1" showInputMessage="1" showErrorMessage="1" sqref="B10:K10 Q10:Z10 B16:K16 Q16:Z16" xr:uid="{D3975B55-5BFB-4C66-B7D0-9860DC433016}">
      <formula1>"Do, Na Ddo, Ddim Yn Berthnasol"</formula1>
    </dataValidation>
    <dataValidation type="list" allowBlank="1" showInputMessage="1" showErrorMessage="1" sqref="B22:K22 Q22:Z22" xr:uid="{9ADC5159-2BF9-488B-9D58-F53A4542DA39}">
      <formula1>"Yes, No, N/A"</formula1>
    </dataValidation>
    <dataValidation type="list" allowBlank="1" showInputMessage="1" showErrorMessage="1" sqref="B4:K4" xr:uid="{D2579A0A-9829-4EF4-AC81-C54BA39D545A}">
      <formula1>"16+, Dan 16 "</formula1>
    </dataValidation>
    <dataValidation type="list" allowBlank="1" showInputMessage="1" showErrorMessage="1" sqref="Q4:Z4" xr:uid="{8A038A3C-0793-4D82-81BE-97A1142AFEA3}">
      <formula1>"16+,Dan 16"</formula1>
    </dataValidation>
    <dataValidation type="list" allowBlank="1" showInputMessage="1" showErrorMessage="1" sqref="B5:K5 Q5:Z5" xr:uid="{0E96E4DB-DD11-4C41-B36B-0A3EA18DCD18}">
      <formula1>"Ydy, Nac Ydy"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7CF-FA24-4C8C-8D3E-61FEA8E0B7CE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73" priority="76" operator="containsText" text="No">
      <formula>NOT(ISERROR(SEARCH("No",B1)))</formula>
    </cfRule>
  </conditionalFormatting>
  <conditionalFormatting sqref="B8:K9">
    <cfRule type="containsText" dxfId="72" priority="74" operator="containsText" text="Nac Ydy">
      <formula>NOT(ISERROR(SEARCH("Nac Ydy",B8)))</formula>
    </cfRule>
    <cfRule type="containsText" dxfId="71" priority="75" operator="containsText" text="Ydy">
      <formula>NOT(ISERROR(SEARCH("Ydy",B8)))</formula>
    </cfRule>
  </conditionalFormatting>
  <conditionalFormatting sqref="B8:K12">
    <cfRule type="containsText" dxfId="70" priority="73" operator="containsText" text="Ddim Yn Berthnasol">
      <formula>NOT(ISERROR(SEARCH("Ddim Yn Berthnasol",B8)))</formula>
    </cfRule>
  </conditionalFormatting>
  <conditionalFormatting sqref="B10:K10">
    <cfRule type="containsText" dxfId="69" priority="9" operator="containsText" text="Na Ddo">
      <formula>NOT(ISERROR(SEARCH("Na Ddo",B10)))</formula>
    </cfRule>
    <cfRule type="containsText" dxfId="68" priority="10" operator="containsText" text="Do">
      <formula>NOT(ISERROR(SEARCH("Do",B10)))</formula>
    </cfRule>
  </conditionalFormatting>
  <conditionalFormatting sqref="B11:K12">
    <cfRule type="containsText" dxfId="67" priority="11" operator="containsText" text="Nac Ydy">
      <formula>NOT(ISERROR(SEARCH("Nac Ydy",B11)))</formula>
    </cfRule>
    <cfRule type="containsText" dxfId="66" priority="12" operator="containsText" text="Ydy">
      <formula>NOT(ISERROR(SEARCH("Ydy",B11)))</formula>
    </cfRule>
  </conditionalFormatting>
  <conditionalFormatting sqref="B16:K16">
    <cfRule type="containsText" dxfId="65" priority="3" operator="containsText" text="Na Ddo">
      <formula>NOT(ISERROR(SEARCH("Na Ddo",B16)))</formula>
    </cfRule>
    <cfRule type="containsText" dxfId="64" priority="4" operator="containsText" text="Do">
      <formula>NOT(ISERROR(SEARCH("Do",B16)))</formula>
    </cfRule>
  </conditionalFormatting>
  <conditionalFormatting sqref="B16:K17">
    <cfRule type="containsText" dxfId="63" priority="25" operator="containsText" text="Ddim Yn Berthnasol">
      <formula>NOT(ISERROR(SEARCH("Ddim Yn Berthnasol",B16)))</formula>
    </cfRule>
  </conditionalFormatting>
  <conditionalFormatting sqref="B17:K17">
    <cfRule type="containsText" dxfId="62" priority="26" operator="containsText" text="Nac Ydy">
      <formula>NOT(ISERROR(SEARCH("Nac Ydy",B17)))</formula>
    </cfRule>
    <cfRule type="containsText" dxfId="61" priority="27" operator="containsText" text="Ydy">
      <formula>NOT(ISERROR(SEARCH("Ydy",B17)))</formula>
    </cfRule>
  </conditionalFormatting>
  <conditionalFormatting sqref="B21:K22">
    <cfRule type="containsText" dxfId="60" priority="22" operator="containsText" text="Ddim Yn Berthnasol">
      <formula>NOT(ISERROR(SEARCH("Ddim Yn Berthnasol",B21)))</formula>
    </cfRule>
    <cfRule type="containsText" dxfId="59" priority="23" operator="containsText" text="Nac Ydy">
      <formula>NOT(ISERROR(SEARCH("Nac Ydy",B21)))</formula>
    </cfRule>
    <cfRule type="containsText" dxfId="58" priority="24" operator="containsText" text="Ydy">
      <formula>NOT(ISERROR(SEARCH("Ydy",B21)))</formula>
    </cfRule>
  </conditionalFormatting>
  <conditionalFormatting sqref="B24:K24">
    <cfRule type="containsText" dxfId="57" priority="69" operator="containsText" text="Ddim Yn Berthnasol">
      <formula>NOT(ISERROR(SEARCH("Ddim Yn Berthnasol",B24)))</formula>
    </cfRule>
  </conditionalFormatting>
  <conditionalFormatting sqref="B24:K26">
    <cfRule type="containsText" dxfId="56" priority="62" operator="containsText" text="Ddim Yn Berthnasol">
      <formula>NOT(ISERROR(SEARCH("Ddim Yn Berthnasol",B24)))</formula>
    </cfRule>
    <cfRule type="containsText" dxfId="55" priority="66" operator="containsText" text="Gwyrdd">
      <formula>NOT(ISERROR(SEARCH("Gwyrdd",B24)))</formula>
    </cfRule>
    <cfRule type="containsText" dxfId="54" priority="67" operator="containsText" text="Melyn">
      <formula>NOT(ISERROR(SEARCH("Melyn",B24)))</formula>
    </cfRule>
    <cfRule type="containsText" dxfId="53" priority="68" operator="containsText" text="Coch">
      <formula>NOT(ISERROR(SEARCH("Coch",B24)))</formula>
    </cfRule>
  </conditionalFormatting>
  <conditionalFormatting sqref="L8:L12 L16:L17 L21">
    <cfRule type="cellIs" dxfId="52" priority="70" operator="equal">
      <formula>1</formula>
    </cfRule>
    <cfRule type="cellIs" dxfId="51" priority="71" operator="greaterThanOrEqual">
      <formula>0.5</formula>
    </cfRule>
    <cfRule type="cellIs" dxfId="50" priority="72" operator="lessThan">
      <formula>0.5</formula>
    </cfRule>
  </conditionalFormatting>
  <conditionalFormatting sqref="L24:L26">
    <cfRule type="cellIs" dxfId="49" priority="63" operator="greaterThanOrEqual">
      <formula>0.5</formula>
    </cfRule>
    <cfRule type="cellIs" dxfId="48" priority="64" operator="lessThan">
      <formula>0.5</formula>
    </cfRule>
    <cfRule type="cellIs" dxfId="47" priority="65" operator="equal">
      <formula>1</formula>
    </cfRule>
  </conditionalFormatting>
  <conditionalFormatting sqref="L28">
    <cfRule type="cellIs" dxfId="46" priority="59" operator="greaterThanOrEqual">
      <formula>0.5</formula>
    </cfRule>
    <cfRule type="cellIs" dxfId="45" priority="60" operator="lessThan">
      <formula>0.5</formula>
    </cfRule>
    <cfRule type="cellIs" dxfId="44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43" priority="56" operator="containsText" text="Gwyrdd">
      <formula>NOT(ISERROR(SEARCH("Gwyrdd",M1)))</formula>
    </cfRule>
    <cfRule type="containsText" dxfId="42" priority="57" operator="containsText" text="Melyn">
      <formula>NOT(ISERROR(SEARCH("Melyn",M1)))</formula>
    </cfRule>
    <cfRule type="containsText" dxfId="41" priority="58" operator="containsText" text="Coch">
      <formula>NOT(ISERROR(SEARCH("Coch",M1)))</formula>
    </cfRule>
  </conditionalFormatting>
  <conditionalFormatting sqref="M24:M28">
    <cfRule type="containsBlanks" dxfId="40" priority="54">
      <formula>LEN(TRIM(M24))=0</formula>
    </cfRule>
  </conditionalFormatting>
  <conditionalFormatting sqref="N23">
    <cfRule type="containsText" dxfId="39" priority="31" operator="containsText" text="Green">
      <formula>NOT(ISERROR(SEARCH("Green",N23)))</formula>
    </cfRule>
    <cfRule type="containsText" dxfId="38" priority="32" operator="containsText" text="Amber">
      <formula>NOT(ISERROR(SEARCH("Amber",N23)))</formula>
    </cfRule>
    <cfRule type="containsText" dxfId="37" priority="33" operator="containsText" text="Red">
      <formula>NOT(ISERROR(SEARCH("Red",N23)))</formula>
    </cfRule>
  </conditionalFormatting>
  <conditionalFormatting sqref="Q4:Z4">
    <cfRule type="containsText" dxfId="36" priority="53" operator="containsText" text="No">
      <formula>NOT(ISERROR(SEARCH("No",Q4)))</formula>
    </cfRule>
  </conditionalFormatting>
  <conditionalFormatting sqref="Q8:Z9">
    <cfRule type="containsText" dxfId="35" priority="20" operator="containsText" text="Nac Ydy">
      <formula>NOT(ISERROR(SEARCH("Nac Ydy",Q8)))</formula>
    </cfRule>
    <cfRule type="containsText" dxfId="34" priority="21" operator="containsText" text="Ydy">
      <formula>NOT(ISERROR(SEARCH("Ydy",Q8)))</formula>
    </cfRule>
  </conditionalFormatting>
  <conditionalFormatting sqref="Q8:Z12">
    <cfRule type="containsText" dxfId="33" priority="19" operator="containsText" text="Ddim Yn Berthnasol">
      <formula>NOT(ISERROR(SEARCH("Ddim Yn Berthnasol",Q8)))</formula>
    </cfRule>
  </conditionalFormatting>
  <conditionalFormatting sqref="Q10:Z10">
    <cfRule type="containsText" dxfId="32" priority="5" operator="containsText" text="Na Ddo">
      <formula>NOT(ISERROR(SEARCH("Na Ddo",Q10)))</formula>
    </cfRule>
    <cfRule type="containsText" dxfId="31" priority="6" operator="containsText" text="Do">
      <formula>NOT(ISERROR(SEARCH("Do",Q10)))</formula>
    </cfRule>
  </conditionalFormatting>
  <conditionalFormatting sqref="Q11:Z12">
    <cfRule type="containsText" dxfId="30" priority="7" operator="containsText" text="Nac Ydy">
      <formula>NOT(ISERROR(SEARCH("Nac Ydy",Q11)))</formula>
    </cfRule>
    <cfRule type="containsText" dxfId="29" priority="8" operator="containsText" text="Ydy">
      <formula>NOT(ISERROR(SEARCH("Ydy",Q11)))</formula>
    </cfRule>
  </conditionalFormatting>
  <conditionalFormatting sqref="Q16:Z16">
    <cfRule type="containsText" dxfId="28" priority="1" operator="containsText" text="Na Ddo">
      <formula>NOT(ISERROR(SEARCH("Na Ddo",Q16)))</formula>
    </cfRule>
    <cfRule type="containsText" dxfId="27" priority="2" operator="containsText" text="Do">
      <formula>NOT(ISERROR(SEARCH("Do",Q16)))</formula>
    </cfRule>
  </conditionalFormatting>
  <conditionalFormatting sqref="Q16:Z17">
    <cfRule type="containsText" dxfId="26" priority="16" operator="containsText" text="Ddim Yn Berthnasol">
      <formula>NOT(ISERROR(SEARCH("Ddim Yn Berthnasol",Q16)))</formula>
    </cfRule>
  </conditionalFormatting>
  <conditionalFormatting sqref="Q17:Z17">
    <cfRule type="containsText" dxfId="25" priority="17" operator="containsText" text="Nac Ydy">
      <formula>NOT(ISERROR(SEARCH("Nac Ydy",Q17)))</formula>
    </cfRule>
    <cfRule type="containsText" dxfId="24" priority="18" operator="containsText" text="Ydy">
      <formula>NOT(ISERROR(SEARCH("Ydy",Q17)))</formula>
    </cfRule>
  </conditionalFormatting>
  <conditionalFormatting sqref="Q21:Z22">
    <cfRule type="containsText" dxfId="23" priority="13" operator="containsText" text="Ddim Yn Berthnasol">
      <formula>NOT(ISERROR(SEARCH("Ddim Yn Berthnasol",Q21)))</formula>
    </cfRule>
    <cfRule type="containsText" dxfId="22" priority="14" operator="containsText" text="Nac Ydy">
      <formula>NOT(ISERROR(SEARCH("Nac Ydy",Q21)))</formula>
    </cfRule>
    <cfRule type="containsText" dxfId="21" priority="15" operator="containsText" text="Ydy">
      <formula>NOT(ISERROR(SEARCH("Ydy",Q21)))</formula>
    </cfRule>
  </conditionalFormatting>
  <conditionalFormatting sqref="Q24:Z24">
    <cfRule type="containsText" dxfId="20" priority="49" operator="containsText" text="Ddim Yn Berthnasol">
      <formula>NOT(ISERROR(SEARCH("Ddim Yn Berthnasol",Q24)))</formula>
    </cfRule>
  </conditionalFormatting>
  <conditionalFormatting sqref="Q24:Z26">
    <cfRule type="containsText" dxfId="19" priority="42" operator="containsText" text="Ddim Yn Berthnasol">
      <formula>NOT(ISERROR(SEARCH("Ddim Yn Berthnasol",Q24)))</formula>
    </cfRule>
    <cfRule type="containsText" dxfId="18" priority="46" operator="containsText" text="Gwyrdd">
      <formula>NOT(ISERROR(SEARCH("Gwyrdd",Q24)))</formula>
    </cfRule>
    <cfRule type="containsText" dxfId="17" priority="47" operator="containsText" text="Melyn">
      <formula>NOT(ISERROR(SEARCH("Melyn",Q24)))</formula>
    </cfRule>
    <cfRule type="containsText" dxfId="16" priority="48" operator="containsText" text="Coch">
      <formula>NOT(ISERROR(SEARCH("Coch",Q24)))</formula>
    </cfRule>
  </conditionalFormatting>
  <conditionalFormatting sqref="AA8:AA12 AA16:AA17 AA21">
    <cfRule type="cellIs" dxfId="15" priority="50" operator="equal">
      <formula>1</formula>
    </cfRule>
    <cfRule type="cellIs" dxfId="14" priority="51" operator="greaterThanOrEqual">
      <formula>0.5</formula>
    </cfRule>
    <cfRule type="cellIs" dxfId="13" priority="52" operator="lessThan">
      <formula>0.5</formula>
    </cfRule>
  </conditionalFormatting>
  <conditionalFormatting sqref="AA24:AA26">
    <cfRule type="cellIs" dxfId="12" priority="43" operator="greaterThanOrEqual">
      <formula>0.5</formula>
    </cfRule>
    <cfRule type="cellIs" dxfId="11" priority="44" operator="lessThan">
      <formula>0.5</formula>
    </cfRule>
    <cfRule type="cellIs" dxfId="10" priority="45" operator="equal">
      <formula>1</formula>
    </cfRule>
  </conditionalFormatting>
  <conditionalFormatting sqref="AA28">
    <cfRule type="cellIs" dxfId="9" priority="39" operator="greaterThanOrEqual">
      <formula>0.5</formula>
    </cfRule>
    <cfRule type="cellIs" dxfId="8" priority="40" operator="lessThan">
      <formula>0.5</formula>
    </cfRule>
    <cfRule type="cellIs" dxfId="7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6" priority="36" operator="containsText" text="Gwyrdd">
      <formula>NOT(ISERROR(SEARCH("Gwyrdd",AB3)))</formula>
    </cfRule>
    <cfRule type="containsText" dxfId="5" priority="37" operator="containsText" text="Melyn">
      <formula>NOT(ISERROR(SEARCH("Melyn",AB3)))</formula>
    </cfRule>
    <cfRule type="containsText" dxfId="4" priority="38" operator="containsText" text="Coch">
      <formula>NOT(ISERROR(SEARCH("Coch",AB3)))</formula>
    </cfRule>
  </conditionalFormatting>
  <conditionalFormatting sqref="AB24:AB28">
    <cfRule type="containsBlanks" dxfId="3" priority="34">
      <formula>LEN(TRIM(AB24))=0</formula>
    </cfRule>
  </conditionalFormatting>
  <conditionalFormatting sqref="AC23">
    <cfRule type="containsText" dxfId="2" priority="28" operator="containsText" text="Green">
      <formula>NOT(ISERROR(SEARCH("Green",AC23)))</formula>
    </cfRule>
    <cfRule type="containsText" dxfId="1" priority="29" operator="containsText" text="Amber">
      <formula>NOT(ISERROR(SEARCH("Amber",AC23)))</formula>
    </cfRule>
    <cfRule type="containsText" dxfId="0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2072609C-E677-4388-A8C1-42BAF14D44A9}">
      <formula1>"Ydy, Nac Ydy"</formula1>
    </dataValidation>
    <dataValidation type="list" allowBlank="1" showInputMessage="1" showErrorMessage="1" sqref="Q4:Z4" xr:uid="{915FA330-2073-47C0-8FEA-CE2BE930CFB9}">
      <formula1>"16+,Dan 16"</formula1>
    </dataValidation>
    <dataValidation type="list" allowBlank="1" showInputMessage="1" showErrorMessage="1" sqref="B4:K4" xr:uid="{34CBB90D-FE87-4043-9801-FEF5A7877BFA}">
      <formula1>"16+, Dan 16 "</formula1>
    </dataValidation>
    <dataValidation type="list" allowBlank="1" showInputMessage="1" showErrorMessage="1" sqref="B22:K22 Q22:Z22" xr:uid="{26CEAEFB-2D34-45AF-AEA7-365ADCF27993}">
      <formula1>"Yes, No, N/A"</formula1>
    </dataValidation>
    <dataValidation type="list" allowBlank="1" showInputMessage="1" showErrorMessage="1" sqref="B10:K10 Q10:Z10 B16:K16 Q16:Z16" xr:uid="{D0C8005F-4C8E-403B-AF91-06E433B531A5}">
      <formula1>"Do, Na Ddo, Ddim Yn Berthnasol"</formula1>
    </dataValidation>
    <dataValidation type="list" allowBlank="1" showInputMessage="1" showErrorMessage="1" sqref="B8:K9 B11:K12 B17:K17 B21:K21 Q8:Z9 Q11:Z12 Q17:Z17 Q21:Z21" xr:uid="{5122EF69-DA30-4278-9B4F-6FE745E4068D}">
      <formula1>"Ydy, Nac Ydy, Ddim Yn Berthnasol"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9AE1-0FE8-4828-8718-9DCDD6742B50}">
  <dimension ref="A1:K77"/>
  <sheetViews>
    <sheetView topLeftCell="A53" zoomScale="80" zoomScaleNormal="80" workbookViewId="0">
      <selection activeCell="I7" sqref="I7"/>
    </sheetView>
  </sheetViews>
  <sheetFormatPr defaultRowHeight="15" x14ac:dyDescent="0.25"/>
  <cols>
    <col min="1" max="1" width="45.140625" customWidth="1"/>
    <col min="2" max="2" width="12.5703125" style="19" customWidth="1"/>
    <col min="3" max="4" width="25.140625" customWidth="1"/>
    <col min="5" max="5" width="31.7109375" customWidth="1"/>
    <col min="6" max="6" width="15.85546875" customWidth="1"/>
    <col min="7" max="7" width="46.85546875" customWidth="1"/>
    <col min="8" max="8" width="15.42578125" style="19" customWidth="1"/>
    <col min="9" max="10" width="25.140625" customWidth="1"/>
    <col min="11" max="11" width="31.140625" customWidth="1"/>
  </cols>
  <sheetData>
    <row r="1" spans="1:11" ht="18.75" x14ac:dyDescent="0.3">
      <c r="A1" s="54" t="s">
        <v>43</v>
      </c>
      <c r="B1" s="89" t="s">
        <v>134</v>
      </c>
      <c r="C1" s="89"/>
      <c r="E1" s="80" t="s">
        <v>44</v>
      </c>
      <c r="F1" s="73">
        <v>1234</v>
      </c>
      <c r="G1" s="81" t="s">
        <v>45</v>
      </c>
      <c r="H1" s="79"/>
      <c r="I1" s="45"/>
    </row>
    <row r="3" spans="1:11" ht="18.75" x14ac:dyDescent="0.3">
      <c r="A3" s="16" t="s">
        <v>46</v>
      </c>
      <c r="G3" s="16" t="s">
        <v>109</v>
      </c>
    </row>
    <row r="5" spans="1:11" ht="15.75" thickBot="1" x14ac:dyDescent="0.3">
      <c r="A5" s="1" t="s">
        <v>47</v>
      </c>
      <c r="C5" s="2"/>
      <c r="D5" s="2"/>
      <c r="E5" s="2"/>
      <c r="G5" s="60" t="s">
        <v>47</v>
      </c>
      <c r="I5" s="2"/>
      <c r="J5" s="2"/>
      <c r="K5" s="2"/>
    </row>
    <row r="6" spans="1:11" s="19" customFormat="1" ht="33.950000000000003" customHeight="1" thickBot="1" x14ac:dyDescent="0.3">
      <c r="A6" s="28" t="s">
        <v>48</v>
      </c>
      <c r="B6" s="22" t="s">
        <v>49</v>
      </c>
      <c r="C6" s="24" t="s">
        <v>50</v>
      </c>
      <c r="D6" s="24" t="s">
        <v>51</v>
      </c>
      <c r="E6" s="24" t="s">
        <v>52</v>
      </c>
      <c r="G6" s="28" t="s">
        <v>48</v>
      </c>
      <c r="H6" s="22" t="s">
        <v>49</v>
      </c>
      <c r="I6" s="24" t="s">
        <v>50</v>
      </c>
      <c r="J6" s="24" t="s">
        <v>51</v>
      </c>
      <c r="K6" s="24" t="s">
        <v>52</v>
      </c>
    </row>
    <row r="7" spans="1:11" ht="60.6" customHeight="1" thickBot="1" x14ac:dyDescent="0.3">
      <c r="A7" s="3" t="s">
        <v>53</v>
      </c>
      <c r="B7" s="74"/>
      <c r="C7" s="75"/>
      <c r="D7" s="76"/>
      <c r="E7" s="77"/>
      <c r="G7" s="3" t="s">
        <v>53</v>
      </c>
      <c r="H7" s="74"/>
      <c r="I7" s="75"/>
      <c r="J7" s="76"/>
      <c r="K7" s="77"/>
    </row>
    <row r="8" spans="1:11" ht="41.45" customHeight="1" thickBot="1" x14ac:dyDescent="0.3">
      <c r="A8" s="3" t="s">
        <v>55</v>
      </c>
      <c r="B8" s="74"/>
      <c r="C8" s="78"/>
      <c r="D8" s="76"/>
      <c r="E8" s="77"/>
      <c r="G8" s="3" t="s">
        <v>55</v>
      </c>
      <c r="H8" s="74"/>
      <c r="I8" s="78"/>
      <c r="J8" s="76"/>
      <c r="K8" s="77"/>
    </row>
    <row r="9" spans="1:11" ht="45.95" customHeight="1" thickBot="1" x14ac:dyDescent="0.3">
      <c r="A9" s="3" t="s">
        <v>54</v>
      </c>
      <c r="B9" s="74"/>
      <c r="C9" s="78"/>
      <c r="D9" s="76"/>
      <c r="E9" s="77"/>
      <c r="G9" s="3" t="s">
        <v>54</v>
      </c>
      <c r="H9" s="74"/>
      <c r="I9" s="78"/>
      <c r="J9" s="76"/>
      <c r="K9" s="77"/>
    </row>
    <row r="10" spans="1:11" ht="33.950000000000003" customHeight="1" thickBot="1" x14ac:dyDescent="0.3">
      <c r="A10" s="3" t="s">
        <v>56</v>
      </c>
      <c r="B10" s="74"/>
      <c r="C10" s="78"/>
      <c r="D10" s="76"/>
      <c r="E10" s="77"/>
      <c r="G10" s="3" t="s">
        <v>56</v>
      </c>
      <c r="H10" s="74"/>
      <c r="I10" s="78"/>
      <c r="J10" s="76"/>
      <c r="K10" s="77"/>
    </row>
    <row r="11" spans="1:11" x14ac:dyDescent="0.25">
      <c r="A11" s="7"/>
      <c r="C11" s="2"/>
      <c r="D11" s="2"/>
      <c r="E11" s="2"/>
      <c r="G11" s="7"/>
      <c r="I11" s="2"/>
      <c r="J11" s="2"/>
      <c r="K11" s="2"/>
    </row>
    <row r="12" spans="1:11" ht="15.75" thickBot="1" x14ac:dyDescent="0.3">
      <c r="A12" s="1" t="s">
        <v>57</v>
      </c>
      <c r="C12" s="2"/>
      <c r="D12" s="2"/>
      <c r="E12" s="2"/>
      <c r="G12" s="1" t="s">
        <v>0</v>
      </c>
      <c r="I12" s="2"/>
      <c r="J12" s="2"/>
      <c r="K12" s="2"/>
    </row>
    <row r="13" spans="1:11" s="19" customFormat="1" ht="45" customHeight="1" thickBot="1" x14ac:dyDescent="0.3">
      <c r="A13" s="28" t="s">
        <v>48</v>
      </c>
      <c r="B13" s="22" t="s">
        <v>49</v>
      </c>
      <c r="C13" s="24" t="s">
        <v>50</v>
      </c>
      <c r="D13" s="24" t="s">
        <v>51</v>
      </c>
      <c r="E13" s="24" t="s">
        <v>52</v>
      </c>
      <c r="G13" s="28" t="s">
        <v>48</v>
      </c>
      <c r="H13" s="22" t="s">
        <v>49</v>
      </c>
      <c r="I13" s="24" t="s">
        <v>50</v>
      </c>
      <c r="J13" s="24" t="s">
        <v>51</v>
      </c>
      <c r="K13" s="24" t="s">
        <v>52</v>
      </c>
    </row>
    <row r="14" spans="1:11" ht="36.6" customHeight="1" thickBot="1" x14ac:dyDescent="0.3">
      <c r="A14" s="3" t="s">
        <v>58</v>
      </c>
      <c r="B14" s="74"/>
      <c r="C14" s="75"/>
      <c r="D14" s="76"/>
      <c r="E14" s="77"/>
      <c r="G14" s="3" t="s">
        <v>58</v>
      </c>
      <c r="H14" s="74"/>
      <c r="I14" s="75"/>
      <c r="J14" s="76"/>
      <c r="K14" s="77"/>
    </row>
    <row r="15" spans="1:11" ht="33.6" customHeight="1" thickBot="1" x14ac:dyDescent="0.3">
      <c r="A15" s="3" t="s">
        <v>59</v>
      </c>
      <c r="B15" s="74"/>
      <c r="C15" s="78"/>
      <c r="D15" s="76"/>
      <c r="E15" s="77"/>
      <c r="G15" s="3" t="s">
        <v>59</v>
      </c>
      <c r="H15" s="74"/>
      <c r="I15" s="78"/>
      <c r="J15" s="76"/>
      <c r="K15" s="77"/>
    </row>
    <row r="16" spans="1:11" ht="33.6" customHeight="1" thickBot="1" x14ac:dyDescent="0.3">
      <c r="A16" s="3" t="s">
        <v>60</v>
      </c>
      <c r="B16" s="74"/>
      <c r="C16" s="78"/>
      <c r="D16" s="76"/>
      <c r="E16" s="77"/>
      <c r="G16" s="3" t="s">
        <v>60</v>
      </c>
      <c r="H16" s="74"/>
      <c r="I16" s="78"/>
      <c r="J16" s="76"/>
      <c r="K16" s="77"/>
    </row>
    <row r="17" spans="1:11" ht="21.6" customHeight="1" thickBot="1" x14ac:dyDescent="0.3">
      <c r="A17" s="3" t="s">
        <v>61</v>
      </c>
      <c r="B17" s="74"/>
      <c r="C17" s="78"/>
      <c r="D17" s="76"/>
      <c r="E17" s="77"/>
      <c r="G17" s="3" t="s">
        <v>61</v>
      </c>
      <c r="H17" s="74"/>
      <c r="I17" s="78"/>
      <c r="J17" s="76"/>
      <c r="K17" s="77"/>
    </row>
    <row r="18" spans="1:11" ht="36.6" customHeight="1" thickBot="1" x14ac:dyDescent="0.3">
      <c r="A18" s="3" t="s">
        <v>62</v>
      </c>
      <c r="B18" s="74"/>
      <c r="C18" s="78"/>
      <c r="D18" s="76"/>
      <c r="E18" s="77"/>
      <c r="G18" s="3" t="s">
        <v>62</v>
      </c>
      <c r="H18" s="74"/>
      <c r="I18" s="78"/>
      <c r="J18" s="76"/>
      <c r="K18" s="77"/>
    </row>
    <row r="19" spans="1:11" ht="45.95" customHeight="1" thickBot="1" x14ac:dyDescent="0.3">
      <c r="A19" s="3" t="s">
        <v>63</v>
      </c>
      <c r="B19" s="74"/>
      <c r="C19" s="78"/>
      <c r="D19" s="76"/>
      <c r="E19" s="77"/>
      <c r="G19" s="3" t="s">
        <v>63</v>
      </c>
      <c r="H19" s="74"/>
      <c r="I19" s="78"/>
      <c r="J19" s="76"/>
      <c r="K19" s="77"/>
    </row>
    <row r="20" spans="1:11" ht="33.950000000000003" customHeight="1" thickBot="1" x14ac:dyDescent="0.3">
      <c r="A20" s="3" t="s">
        <v>64</v>
      </c>
      <c r="B20" s="74"/>
      <c r="C20" s="78"/>
      <c r="D20" s="76"/>
      <c r="E20" s="77"/>
      <c r="G20" s="3" t="s">
        <v>64</v>
      </c>
      <c r="H20" s="74"/>
      <c r="I20" s="78"/>
      <c r="J20" s="76"/>
      <c r="K20" s="77"/>
    </row>
    <row r="21" spans="1:11" x14ac:dyDescent="0.25">
      <c r="A21" s="7"/>
      <c r="C21" s="2"/>
      <c r="D21" s="2"/>
      <c r="E21" s="2"/>
      <c r="G21" s="7"/>
      <c r="I21" s="2"/>
      <c r="J21" s="2"/>
      <c r="K21" s="2"/>
    </row>
    <row r="22" spans="1:11" ht="15.75" thickBot="1" x14ac:dyDescent="0.3">
      <c r="A22" s="1" t="s">
        <v>65</v>
      </c>
      <c r="C22" s="2"/>
      <c r="D22" s="2"/>
      <c r="E22" s="2"/>
      <c r="G22" s="1" t="s">
        <v>65</v>
      </c>
      <c r="I22" s="2"/>
      <c r="J22" s="2"/>
      <c r="K22" s="2"/>
    </row>
    <row r="23" spans="1:11" s="18" customFormat="1" ht="26.45" customHeight="1" thickBot="1" x14ac:dyDescent="0.3">
      <c r="A23" s="26" t="s">
        <v>48</v>
      </c>
      <c r="B23" s="22" t="s">
        <v>49</v>
      </c>
      <c r="C23" s="27" t="s">
        <v>50</v>
      </c>
      <c r="D23" s="27" t="s">
        <v>51</v>
      </c>
      <c r="E23" s="27" t="s">
        <v>52</v>
      </c>
      <c r="G23" s="26" t="s">
        <v>48</v>
      </c>
      <c r="H23" s="22" t="s">
        <v>49</v>
      </c>
      <c r="I23" s="27" t="s">
        <v>50</v>
      </c>
      <c r="J23" s="27" t="s">
        <v>51</v>
      </c>
      <c r="K23" s="27" t="s">
        <v>52</v>
      </c>
    </row>
    <row r="24" spans="1:11" ht="39" customHeight="1" thickBot="1" x14ac:dyDescent="0.3">
      <c r="A24" s="3" t="s">
        <v>66</v>
      </c>
      <c r="B24" s="74"/>
      <c r="C24" s="75"/>
      <c r="D24" s="76"/>
      <c r="E24" s="77"/>
      <c r="G24" s="3" t="s">
        <v>66</v>
      </c>
      <c r="H24" s="74"/>
      <c r="I24" s="75"/>
      <c r="J24" s="76"/>
      <c r="K24" s="77"/>
    </row>
    <row r="25" spans="1:11" ht="33" customHeight="1" thickBot="1" x14ac:dyDescent="0.3">
      <c r="A25" s="3" t="s">
        <v>67</v>
      </c>
      <c r="B25" s="74"/>
      <c r="C25" s="78"/>
      <c r="D25" s="76"/>
      <c r="E25" s="77"/>
      <c r="G25" s="3" t="s">
        <v>67</v>
      </c>
      <c r="H25" s="74"/>
      <c r="I25" s="78"/>
      <c r="J25" s="76"/>
      <c r="K25" s="77"/>
    </row>
    <row r="26" spans="1:11" ht="29.1" customHeight="1" thickBot="1" x14ac:dyDescent="0.3">
      <c r="A26" s="3" t="s">
        <v>68</v>
      </c>
      <c r="B26" s="74"/>
      <c r="C26" s="78"/>
      <c r="D26" s="76"/>
      <c r="E26" s="77"/>
      <c r="G26" s="3" t="s">
        <v>68</v>
      </c>
      <c r="H26" s="74"/>
      <c r="I26" s="78"/>
      <c r="J26" s="76"/>
      <c r="K26" s="77"/>
    </row>
    <row r="27" spans="1:11" ht="30" customHeight="1" thickBot="1" x14ac:dyDescent="0.3">
      <c r="A27" s="3" t="s">
        <v>69</v>
      </c>
      <c r="B27" s="74"/>
      <c r="C27" s="78"/>
      <c r="D27" s="76"/>
      <c r="E27" s="77"/>
      <c r="G27" s="3" t="s">
        <v>69</v>
      </c>
      <c r="H27" s="74"/>
      <c r="I27" s="78"/>
      <c r="J27" s="76"/>
      <c r="K27" s="77"/>
    </row>
    <row r="28" spans="1:11" x14ac:dyDescent="0.25">
      <c r="A28" s="7"/>
      <c r="C28" s="2"/>
      <c r="D28" s="2"/>
      <c r="E28" s="2"/>
      <c r="G28" s="7"/>
      <c r="I28" s="2"/>
      <c r="J28" s="2"/>
      <c r="K28" s="2"/>
    </row>
    <row r="29" spans="1:11" ht="15.75" thickBot="1" x14ac:dyDescent="0.3">
      <c r="A29" s="61" t="s">
        <v>70</v>
      </c>
      <c r="C29" s="2"/>
      <c r="D29" s="2"/>
      <c r="E29" s="2"/>
      <c r="G29" s="61" t="s">
        <v>70</v>
      </c>
      <c r="I29" s="2"/>
      <c r="J29" s="2"/>
      <c r="K29" s="2"/>
    </row>
    <row r="30" spans="1:11" s="19" customFormat="1" ht="39.6" customHeight="1" thickBot="1" x14ac:dyDescent="0.3">
      <c r="A30" s="28" t="s">
        <v>48</v>
      </c>
      <c r="B30" s="22" t="s">
        <v>49</v>
      </c>
      <c r="C30" s="24" t="s">
        <v>50</v>
      </c>
      <c r="D30" s="24" t="s">
        <v>51</v>
      </c>
      <c r="E30" s="24" t="s">
        <v>52</v>
      </c>
      <c r="G30" s="28" t="s">
        <v>48</v>
      </c>
      <c r="H30" s="22" t="s">
        <v>49</v>
      </c>
      <c r="I30" s="24" t="s">
        <v>50</v>
      </c>
      <c r="J30" s="24" t="s">
        <v>51</v>
      </c>
      <c r="K30" s="24" t="s">
        <v>52</v>
      </c>
    </row>
    <row r="31" spans="1:11" ht="30.6" customHeight="1" thickBot="1" x14ac:dyDescent="0.3">
      <c r="A31" s="3" t="s">
        <v>71</v>
      </c>
      <c r="B31" s="74"/>
      <c r="C31" s="78"/>
      <c r="D31" s="76"/>
      <c r="E31" s="77"/>
      <c r="G31" s="3" t="s">
        <v>71</v>
      </c>
      <c r="H31" s="74"/>
      <c r="I31" s="78"/>
      <c r="J31" s="76"/>
      <c r="K31" s="77"/>
    </row>
    <row r="32" spans="1:11" ht="21.95" customHeight="1" thickBot="1" x14ac:dyDescent="0.3">
      <c r="A32" s="3" t="s">
        <v>72</v>
      </c>
      <c r="B32" s="74"/>
      <c r="C32" s="78"/>
      <c r="D32" s="76"/>
      <c r="E32" s="77"/>
      <c r="G32" s="3" t="s">
        <v>72</v>
      </c>
      <c r="H32" s="74"/>
      <c r="I32" s="78"/>
      <c r="J32" s="76"/>
      <c r="K32" s="77"/>
    </row>
    <row r="33" spans="1:11" x14ac:dyDescent="0.25">
      <c r="A33" s="7"/>
      <c r="C33" s="2"/>
      <c r="D33" s="2"/>
      <c r="E33" s="2"/>
      <c r="G33" s="7"/>
      <c r="I33" s="2"/>
      <c r="J33" s="2"/>
      <c r="K33" s="2"/>
    </row>
    <row r="34" spans="1:11" ht="15.75" thickBot="1" x14ac:dyDescent="0.3">
      <c r="A34" s="61" t="s">
        <v>73</v>
      </c>
      <c r="C34" s="2"/>
      <c r="D34" s="2"/>
      <c r="E34" s="2"/>
      <c r="G34" s="61" t="s">
        <v>73</v>
      </c>
      <c r="I34" s="2"/>
      <c r="J34" s="2"/>
      <c r="K34" s="2"/>
    </row>
    <row r="35" spans="1:11" s="19" customFormat="1" ht="32.450000000000003" customHeight="1" thickBot="1" x14ac:dyDescent="0.3">
      <c r="A35" s="28" t="s">
        <v>48</v>
      </c>
      <c r="B35" s="22" t="s">
        <v>49</v>
      </c>
      <c r="C35" s="24" t="s">
        <v>50</v>
      </c>
      <c r="D35" s="24" t="s">
        <v>51</v>
      </c>
      <c r="E35" s="24" t="s">
        <v>52</v>
      </c>
      <c r="G35" s="28" t="s">
        <v>48</v>
      </c>
      <c r="H35" s="22" t="s">
        <v>49</v>
      </c>
      <c r="I35" s="24" t="s">
        <v>50</v>
      </c>
      <c r="J35" s="24" t="s">
        <v>51</v>
      </c>
      <c r="K35" s="24" t="s">
        <v>52</v>
      </c>
    </row>
    <row r="36" spans="1:11" ht="29.1" customHeight="1" thickBot="1" x14ac:dyDescent="0.3">
      <c r="A36" s="3" t="s">
        <v>74</v>
      </c>
      <c r="B36" s="74"/>
      <c r="C36" s="75"/>
      <c r="D36" s="76"/>
      <c r="E36" s="77"/>
      <c r="G36" s="3" t="s">
        <v>74</v>
      </c>
      <c r="H36" s="74"/>
      <c r="I36" s="75"/>
      <c r="J36" s="76"/>
      <c r="K36" s="77"/>
    </row>
    <row r="37" spans="1:11" ht="30.6" customHeight="1" thickBot="1" x14ac:dyDescent="0.3">
      <c r="A37" s="3" t="s">
        <v>75</v>
      </c>
      <c r="B37" s="74"/>
      <c r="C37" s="78"/>
      <c r="D37" s="76"/>
      <c r="E37" s="77"/>
      <c r="G37" s="3" t="s">
        <v>75</v>
      </c>
      <c r="H37" s="74"/>
      <c r="I37" s="78"/>
      <c r="J37" s="76"/>
      <c r="K37" s="77"/>
    </row>
    <row r="38" spans="1:11" ht="35.1" customHeight="1" thickBot="1" x14ac:dyDescent="0.3">
      <c r="A38" s="3" t="s">
        <v>76</v>
      </c>
      <c r="B38" s="74"/>
      <c r="C38" s="78"/>
      <c r="D38" s="76"/>
      <c r="E38" s="77"/>
      <c r="G38" s="3" t="s">
        <v>76</v>
      </c>
      <c r="H38" s="74"/>
      <c r="I38" s="78"/>
      <c r="J38" s="76"/>
      <c r="K38" s="77"/>
    </row>
    <row r="39" spans="1:11" ht="44.1" customHeight="1" thickBot="1" x14ac:dyDescent="0.3">
      <c r="A39" s="3" t="s">
        <v>77</v>
      </c>
      <c r="B39" s="74"/>
      <c r="C39" s="78"/>
      <c r="D39" s="76"/>
      <c r="E39" s="77"/>
      <c r="G39" s="3" t="s">
        <v>77</v>
      </c>
      <c r="H39" s="74"/>
      <c r="I39" s="78"/>
      <c r="J39" s="76"/>
      <c r="K39" s="77"/>
    </row>
    <row r="40" spans="1:11" ht="42.6" customHeight="1" thickBot="1" x14ac:dyDescent="0.3">
      <c r="A40" s="3" t="s">
        <v>78</v>
      </c>
      <c r="B40" s="74"/>
      <c r="C40" s="78"/>
      <c r="D40" s="76"/>
      <c r="E40" s="77"/>
      <c r="G40" s="3" t="s">
        <v>78</v>
      </c>
      <c r="H40" s="74"/>
      <c r="I40" s="78"/>
      <c r="J40" s="76"/>
      <c r="K40" s="77"/>
    </row>
    <row r="41" spans="1:11" ht="42.95" customHeight="1" thickBot="1" x14ac:dyDescent="0.3">
      <c r="A41" s="3" t="s">
        <v>79</v>
      </c>
      <c r="B41" s="74"/>
      <c r="C41" s="78"/>
      <c r="D41" s="76"/>
      <c r="E41" s="77"/>
      <c r="G41" s="3" t="s">
        <v>79</v>
      </c>
      <c r="H41" s="74"/>
      <c r="I41" s="78"/>
      <c r="J41" s="76"/>
      <c r="K41" s="77"/>
    </row>
    <row r="42" spans="1:11" x14ac:dyDescent="0.25">
      <c r="A42" s="7"/>
      <c r="C42" s="2"/>
      <c r="D42" s="2"/>
      <c r="E42" s="2"/>
      <c r="G42" s="7"/>
      <c r="I42" s="2"/>
      <c r="J42" s="2"/>
      <c r="K42" s="2"/>
    </row>
    <row r="43" spans="1:11" ht="15.75" thickBot="1" x14ac:dyDescent="0.3">
      <c r="A43" s="61" t="s">
        <v>80</v>
      </c>
      <c r="C43" s="2"/>
      <c r="D43" s="2"/>
      <c r="E43" s="2"/>
      <c r="G43" s="61" t="s">
        <v>80</v>
      </c>
      <c r="I43" s="2"/>
      <c r="J43" s="2"/>
      <c r="K43" s="2"/>
    </row>
    <row r="44" spans="1:11" s="19" customFormat="1" ht="27.6" customHeight="1" thickBot="1" x14ac:dyDescent="0.3">
      <c r="A44" s="28" t="s">
        <v>48</v>
      </c>
      <c r="B44" s="22" t="s">
        <v>49</v>
      </c>
      <c r="C44" s="24" t="s">
        <v>50</v>
      </c>
      <c r="D44" s="24" t="s">
        <v>51</v>
      </c>
      <c r="E44" s="24" t="s">
        <v>52</v>
      </c>
      <c r="G44" s="28" t="s">
        <v>48</v>
      </c>
      <c r="H44" s="22" t="s">
        <v>49</v>
      </c>
      <c r="I44" s="24" t="s">
        <v>50</v>
      </c>
      <c r="J44" s="24" t="s">
        <v>51</v>
      </c>
      <c r="K44" s="24" t="s">
        <v>52</v>
      </c>
    </row>
    <row r="45" spans="1:11" ht="43.5" customHeight="1" thickBot="1" x14ac:dyDescent="0.3">
      <c r="A45" s="3" t="s">
        <v>81</v>
      </c>
      <c r="B45" s="74"/>
      <c r="C45" s="78"/>
      <c r="D45" s="76"/>
      <c r="E45" s="77"/>
      <c r="G45" s="3" t="s">
        <v>81</v>
      </c>
      <c r="H45" s="74"/>
      <c r="I45" s="78"/>
      <c r="J45" s="76"/>
      <c r="K45" s="77"/>
    </row>
    <row r="46" spans="1:11" ht="52.5" customHeight="1" thickBot="1" x14ac:dyDescent="0.3">
      <c r="A46" s="3" t="s">
        <v>82</v>
      </c>
      <c r="B46" s="74"/>
      <c r="C46" s="75"/>
      <c r="D46" s="76"/>
      <c r="E46" s="77"/>
      <c r="G46" s="3" t="s">
        <v>82</v>
      </c>
      <c r="H46" s="74"/>
      <c r="I46" s="75"/>
      <c r="J46" s="76"/>
      <c r="K46" s="77"/>
    </row>
    <row r="47" spans="1:11" ht="28.5" customHeight="1" thickBot="1" x14ac:dyDescent="0.3">
      <c r="A47" s="3" t="s">
        <v>83</v>
      </c>
      <c r="B47" s="74"/>
      <c r="C47" s="78"/>
      <c r="D47" s="76"/>
      <c r="E47" s="77"/>
      <c r="G47" s="3" t="s">
        <v>83</v>
      </c>
      <c r="H47" s="74"/>
      <c r="I47" s="78"/>
      <c r="J47" s="76"/>
      <c r="K47" s="77"/>
    </row>
    <row r="48" spans="1:11" ht="33.950000000000003" customHeight="1" thickBot="1" x14ac:dyDescent="0.3">
      <c r="A48" s="3" t="s">
        <v>84</v>
      </c>
      <c r="B48" s="74"/>
      <c r="C48" s="78"/>
      <c r="D48" s="76"/>
      <c r="E48" s="77"/>
      <c r="G48" s="3" t="s">
        <v>84</v>
      </c>
      <c r="H48" s="74"/>
      <c r="I48" s="78"/>
      <c r="J48" s="76"/>
      <c r="K48" s="77"/>
    </row>
    <row r="49" spans="1:11" x14ac:dyDescent="0.25">
      <c r="A49" s="7"/>
      <c r="C49" s="2"/>
      <c r="D49" s="2"/>
      <c r="E49" s="2"/>
      <c r="G49" s="7"/>
      <c r="I49" s="2"/>
      <c r="J49" s="2"/>
      <c r="K49" s="2"/>
    </row>
    <row r="50" spans="1:11" ht="15.75" thickBot="1" x14ac:dyDescent="0.3">
      <c r="A50" s="61" t="s">
        <v>85</v>
      </c>
      <c r="C50" s="2"/>
      <c r="D50" s="2"/>
      <c r="E50" s="2"/>
      <c r="G50" s="61" t="s">
        <v>85</v>
      </c>
      <c r="I50" s="2"/>
      <c r="J50" s="2"/>
      <c r="K50" s="2"/>
    </row>
    <row r="51" spans="1:11" s="19" customFormat="1" ht="28.5" customHeight="1" thickBot="1" x14ac:dyDescent="0.3">
      <c r="A51" s="28" t="s">
        <v>48</v>
      </c>
      <c r="B51" s="22" t="s">
        <v>49</v>
      </c>
      <c r="C51" s="24" t="s">
        <v>50</v>
      </c>
      <c r="D51" s="24" t="s">
        <v>51</v>
      </c>
      <c r="E51" s="24" t="s">
        <v>52</v>
      </c>
      <c r="G51" s="28" t="s">
        <v>48</v>
      </c>
      <c r="H51" s="22" t="s">
        <v>49</v>
      </c>
      <c r="I51" s="24" t="s">
        <v>50</v>
      </c>
      <c r="J51" s="24" t="s">
        <v>51</v>
      </c>
      <c r="K51" s="24" t="s">
        <v>52</v>
      </c>
    </row>
    <row r="52" spans="1:11" ht="32.1" customHeight="1" thickBot="1" x14ac:dyDescent="0.3">
      <c r="A52" s="3" t="s">
        <v>86</v>
      </c>
      <c r="B52" s="74"/>
      <c r="C52" s="78"/>
      <c r="D52" s="76"/>
      <c r="E52" s="77"/>
      <c r="G52" s="3" t="s">
        <v>86</v>
      </c>
      <c r="H52" s="74"/>
      <c r="I52" s="78"/>
      <c r="J52" s="76"/>
      <c r="K52" s="77"/>
    </row>
    <row r="53" spans="1:11" ht="33.950000000000003" customHeight="1" thickBot="1" x14ac:dyDescent="0.3">
      <c r="A53" s="3" t="s">
        <v>87</v>
      </c>
      <c r="B53" s="74"/>
      <c r="C53" s="75"/>
      <c r="D53" s="76"/>
      <c r="E53" s="77"/>
      <c r="G53" s="3" t="s">
        <v>87</v>
      </c>
      <c r="H53" s="74"/>
      <c r="I53" s="75"/>
      <c r="J53" s="76"/>
      <c r="K53" s="77"/>
    </row>
    <row r="54" spans="1:11" ht="33" customHeight="1" thickBot="1" x14ac:dyDescent="0.3">
      <c r="A54" s="3" t="s">
        <v>88</v>
      </c>
      <c r="B54" s="74"/>
      <c r="C54" s="78"/>
      <c r="D54" s="76"/>
      <c r="E54" s="77"/>
      <c r="G54" s="3" t="s">
        <v>88</v>
      </c>
      <c r="H54" s="74"/>
      <c r="I54" s="78"/>
      <c r="J54" s="76"/>
      <c r="K54" s="77"/>
    </row>
    <row r="55" spans="1:11" ht="42.6" customHeight="1" thickBot="1" x14ac:dyDescent="0.3">
      <c r="A55" s="3" t="s">
        <v>89</v>
      </c>
      <c r="B55" s="74"/>
      <c r="C55" s="78"/>
      <c r="D55" s="76"/>
      <c r="E55" s="77"/>
      <c r="G55" s="3" t="s">
        <v>89</v>
      </c>
      <c r="H55" s="74"/>
      <c r="I55" s="78"/>
      <c r="J55" s="76"/>
      <c r="K55" s="77"/>
    </row>
    <row r="56" spans="1:11" ht="45.95" customHeight="1" thickBot="1" x14ac:dyDescent="0.3">
      <c r="A56" s="3" t="s">
        <v>90</v>
      </c>
      <c r="B56" s="74"/>
      <c r="C56" s="78"/>
      <c r="D56" s="76"/>
      <c r="E56" s="77"/>
      <c r="G56" s="3" t="s">
        <v>90</v>
      </c>
      <c r="H56" s="74"/>
      <c r="I56" s="78"/>
      <c r="J56" s="76"/>
      <c r="K56" s="77"/>
    </row>
    <row r="57" spans="1:11" x14ac:dyDescent="0.25">
      <c r="A57" s="59"/>
      <c r="C57" s="2"/>
      <c r="D57" s="2"/>
      <c r="E57" s="2"/>
      <c r="G57" s="7"/>
      <c r="I57" s="2"/>
      <c r="J57" s="2"/>
      <c r="K57" s="2"/>
    </row>
    <row r="58" spans="1:11" ht="15.75" thickBot="1" x14ac:dyDescent="0.3">
      <c r="A58" s="61" t="s">
        <v>91</v>
      </c>
      <c r="C58" s="2"/>
      <c r="D58" s="2"/>
      <c r="E58" s="2"/>
      <c r="G58" s="61" t="s">
        <v>91</v>
      </c>
      <c r="I58" s="2"/>
      <c r="J58" s="2"/>
      <c r="K58" s="2"/>
    </row>
    <row r="59" spans="1:11" s="19" customFormat="1" ht="26.45" customHeight="1" thickBot="1" x14ac:dyDescent="0.3">
      <c r="A59" s="28" t="s">
        <v>48</v>
      </c>
      <c r="B59" s="22" t="s">
        <v>49</v>
      </c>
      <c r="C59" s="24" t="s">
        <v>50</v>
      </c>
      <c r="D59" s="24" t="s">
        <v>51</v>
      </c>
      <c r="E59" s="24" t="s">
        <v>52</v>
      </c>
      <c r="G59" s="28" t="s">
        <v>48</v>
      </c>
      <c r="H59" s="22" t="s">
        <v>49</v>
      </c>
      <c r="I59" s="24" t="s">
        <v>50</v>
      </c>
      <c r="J59" s="24" t="s">
        <v>51</v>
      </c>
      <c r="K59" s="24" t="s">
        <v>52</v>
      </c>
    </row>
    <row r="60" spans="1:11" ht="47.1" customHeight="1" thickBot="1" x14ac:dyDescent="0.3">
      <c r="A60" s="3" t="s">
        <v>92</v>
      </c>
      <c r="B60" s="74"/>
      <c r="C60" s="75"/>
      <c r="D60" s="76"/>
      <c r="E60" s="77"/>
      <c r="G60" s="3" t="s">
        <v>92</v>
      </c>
      <c r="H60" s="74"/>
      <c r="I60" s="75"/>
      <c r="J60" s="76"/>
      <c r="K60" s="77"/>
    </row>
    <row r="61" spans="1:11" ht="41.45" customHeight="1" thickBot="1" x14ac:dyDescent="0.3">
      <c r="A61" s="3" t="s">
        <v>93</v>
      </c>
      <c r="B61" s="74"/>
      <c r="C61" s="78"/>
      <c r="D61" s="76"/>
      <c r="E61" s="77"/>
      <c r="G61" s="3" t="s">
        <v>93</v>
      </c>
      <c r="H61" s="74"/>
      <c r="I61" s="78"/>
      <c r="J61" s="76"/>
      <c r="K61" s="77"/>
    </row>
    <row r="62" spans="1:11" ht="15.75" thickBot="1" x14ac:dyDescent="0.3">
      <c r="A62" s="3"/>
      <c r="B62" s="23"/>
      <c r="C62" s="6"/>
      <c r="D62" s="5"/>
      <c r="E62" s="4"/>
      <c r="G62" s="3"/>
      <c r="H62" s="23"/>
      <c r="I62" s="6"/>
      <c r="J62" s="5"/>
      <c r="K62" s="4"/>
    </row>
    <row r="63" spans="1:11" x14ac:dyDescent="0.25">
      <c r="A63" s="7"/>
      <c r="C63" s="2"/>
      <c r="D63" s="2"/>
      <c r="E63" s="2"/>
      <c r="G63" s="7"/>
      <c r="I63" s="2"/>
      <c r="J63" s="2"/>
      <c r="K63" s="2"/>
    </row>
    <row r="64" spans="1:11" ht="15.75" thickBot="1" x14ac:dyDescent="0.3">
      <c r="A64" s="61" t="s">
        <v>94</v>
      </c>
      <c r="C64" s="2"/>
      <c r="D64" s="2"/>
      <c r="E64" s="2"/>
      <c r="G64" s="1" t="s">
        <v>95</v>
      </c>
      <c r="I64" s="2"/>
      <c r="J64" s="2"/>
      <c r="K64" s="2"/>
    </row>
    <row r="65" spans="1:11" s="19" customFormat="1" ht="51.75" thickBot="1" x14ac:dyDescent="0.3">
      <c r="A65" s="28" t="s">
        <v>96</v>
      </c>
      <c r="B65" s="55" t="s">
        <v>97</v>
      </c>
      <c r="C65" s="58"/>
      <c r="D65" s="58"/>
      <c r="E65" s="58"/>
      <c r="G65" s="28" t="s">
        <v>96</v>
      </c>
      <c r="H65" s="55" t="s">
        <v>108</v>
      </c>
      <c r="I65" s="58"/>
      <c r="J65" s="58"/>
      <c r="K65" s="58"/>
    </row>
    <row r="66" spans="1:11" ht="15.75" thickBot="1" x14ac:dyDescent="0.3">
      <c r="A66" s="3" t="s">
        <v>98</v>
      </c>
      <c r="B66" s="56" t="str">
        <f>IF($B$1="Symudol","Ddim Yn Berthnasol",IF(COUNTIF(B7:B10,"")&gt;0,"",IF(COUNTIF(B7:B10,"Ie")=4,"Gwyrdd",IF(COUNTIF(B7:B10,"Ie")&gt;1,"Melyn","Coch"))))</f>
        <v/>
      </c>
      <c r="C66" s="21"/>
      <c r="D66" s="21"/>
      <c r="E66" s="21"/>
      <c r="G66" s="3" t="s">
        <v>98</v>
      </c>
      <c r="H66" s="56" t="str">
        <f>IF($B$1="Symudol","Ddim Yn Berthnasol",IF(COUNTIF(H7:H10,"")&gt;0,"",IF(COUNTIF(H7:H10,"Ie")=4,"Gwyrdd",IF(COUNTIF(H7:H10,"Ie")&gt;1,"Melyn","Coch"))))</f>
        <v/>
      </c>
      <c r="I66" s="21"/>
      <c r="J66" s="21"/>
      <c r="K66" s="21"/>
    </row>
    <row r="67" spans="1:11" ht="15.75" thickBot="1" x14ac:dyDescent="0.3">
      <c r="A67" s="3" t="s">
        <v>57</v>
      </c>
      <c r="B67" s="56" t="str">
        <f>IF(B1="Symudol","Ddim Yn Berthnasol",IF(COUNTIF(B14:B20,"")&gt;0,"",IF(COUNTIF(B14:B20,"Ie")=7,"Gwyrdd",IF(COUNTIF(B14:B20,"Ie")&gt;3,"Melyn","Coch"))))</f>
        <v/>
      </c>
      <c r="C67" s="21"/>
      <c r="D67" s="21"/>
      <c r="E67" s="21"/>
      <c r="G67" s="3" t="s">
        <v>57</v>
      </c>
      <c r="H67" s="56" t="str">
        <f>IF(B1="Symudol","Ddim Yn Berthnasol",IF(COUNTIF(H14:H20,"")&gt;0,"",IF(COUNTIF(H14:H20,"Ie")=7,"Gwyrdd",IF(COUNTIF(H14:H20,"Ie")&gt;3,"Melyn","Coch"))))</f>
        <v/>
      </c>
      <c r="I67" s="21"/>
      <c r="J67" s="21"/>
      <c r="K67" s="21"/>
    </row>
    <row r="68" spans="1:11" ht="15.75" thickBot="1" x14ac:dyDescent="0.3">
      <c r="A68" s="3" t="s">
        <v>99</v>
      </c>
      <c r="B68" s="56" t="str">
        <f>IF(B1="Symudol","Ddim Yn Berthnasol",IF(COUNTIF(B24:B27,"")&gt;0,"",IF(COUNTIF(B24:B27,"Ie")=4,"Gwyrdd",IF(COUNTIF(B24:B27,"Ie")&gt;1,"Melyn","Coch"))))</f>
        <v/>
      </c>
      <c r="C68" s="21"/>
      <c r="D68" s="21"/>
      <c r="E68" s="21"/>
      <c r="G68" s="3" t="s">
        <v>99</v>
      </c>
      <c r="H68" s="56" t="str">
        <f>IF(B1="Symudol","Ddim Yn Berthnasol",IF(COUNTIF(H24:H27,"")&gt;0,"",IF(COUNTIF(H24:H27,"Ie")=4,"Gwyrdd",IF(COUNTIF(H24:H27,"Ie")&gt;1,"Melyn","Coch"))))</f>
        <v/>
      </c>
      <c r="I68" s="21"/>
      <c r="J68" s="21"/>
      <c r="K68" s="21"/>
    </row>
    <row r="69" spans="1:11" ht="15.75" thickBot="1" x14ac:dyDescent="0.3">
      <c r="A69" s="3" t="s">
        <v>100</v>
      </c>
      <c r="B69" s="56" t="str">
        <f>IF(B1="Symudol","Ddim Yn Berthnasol",IF(COUNTIF(B31:B32,"")&gt;0,"",IF(COUNTIF(B31:B32,"Ie")=2,"Gwyrdd",IF(COUNTIF(B31:B32,"Ie")&gt;0,"Melyn","Coch"))))</f>
        <v/>
      </c>
      <c r="C69" s="21"/>
      <c r="D69" s="21"/>
      <c r="E69" s="21"/>
      <c r="G69" s="3" t="s">
        <v>100</v>
      </c>
      <c r="H69" s="56" t="str">
        <f>IF(B1="Symudol","Ddim Yn Berthnasol",IF(COUNTIF(H31:H32,"")&gt;0,"",IF(COUNTIF(H31:H32,"Ie")=2,"Gwyrdd",IF(COUNTIF(H31:H32,"Ie")&gt;0,"Melyn","Coch"))))</f>
        <v/>
      </c>
      <c r="I69" s="21"/>
      <c r="J69" s="21"/>
      <c r="K69" s="21"/>
    </row>
    <row r="70" spans="1:11" ht="15.75" thickBot="1" x14ac:dyDescent="0.3">
      <c r="A70" s="3" t="s">
        <v>101</v>
      </c>
      <c r="B70" s="56" t="str">
        <f>IF(B1="Symudol","Ddim Yn Berthnasol",IF(COUNTIF(B36:B51,"")&gt;0,"",IF(COUNTIF(B36:B51,"Ie")=6,"Gwyrdd",IF(COUNTIF(B36:B51,"Ie")&gt;=3,"Melyn","Coch"))))</f>
        <v/>
      </c>
      <c r="C70" s="21"/>
      <c r="D70" s="21"/>
      <c r="E70" s="21"/>
      <c r="G70" s="66" t="s">
        <v>101</v>
      </c>
      <c r="H70" s="56" t="str">
        <f>IF(B1="Symudol","Ddim Yn Berthnasol",IF(COUNTIF(H36:H51,"")&gt;0,"",IF(COUNTIF(H36:H51,"Ie")=6,"Gwyrdd",IF(COUNTIF(H36:H51,"Ie")&gt;=3,"Melyn","Coch"))))</f>
        <v/>
      </c>
      <c r="I70" s="21"/>
      <c r="J70" s="21"/>
      <c r="K70" s="21"/>
    </row>
    <row r="71" spans="1:11" ht="15.75" thickBot="1" x14ac:dyDescent="0.3">
      <c r="A71" s="3" t="s">
        <v>102</v>
      </c>
      <c r="B71" s="56" t="str">
        <f>IF(COUNTIF(B45:B48,"")&gt;0,"",IF(COUNTIF(B45:B48,"Ie")=4,"Gwyrdd",IF(COUNTIF(B45:B48,"Ie")&gt;1,"Melyn","Coch")))</f>
        <v/>
      </c>
      <c r="C71" s="21"/>
      <c r="D71" s="21"/>
      <c r="E71" s="21"/>
      <c r="G71" s="67" t="s">
        <v>102</v>
      </c>
      <c r="H71" s="56" t="str">
        <f>IF(COUNTIF(H45:H48,"")&gt;0,"",IF(COUNTIF(H45:H48,"Ie")=4,"Gwyrdd",IF(COUNTIF(H45:H48,"Ie")&gt;1,"Melyn","Coch")))</f>
        <v/>
      </c>
      <c r="I71" s="21"/>
      <c r="J71" s="21"/>
      <c r="K71" s="21"/>
    </row>
    <row r="72" spans="1:11" ht="15.75" thickBot="1" x14ac:dyDescent="0.3">
      <c r="A72" s="3" t="s">
        <v>103</v>
      </c>
      <c r="B72" s="56" t="str">
        <f>IF(COUNTIF(B52:B56,"")&gt;0,"",IF(COUNTIF(B52:B56,"Ie")=5,"Gwyrdd",IF(COUNTIF(B52:B56,"Ie")&gt;2,"Melyn","Coch")))</f>
        <v/>
      </c>
      <c r="C72" s="21"/>
      <c r="D72" s="21"/>
      <c r="E72" s="21"/>
      <c r="G72" s="3" t="s">
        <v>103</v>
      </c>
      <c r="H72" s="56" t="str">
        <f>IF(COUNTIF(H52:H56,"")&gt;0,"",IF(COUNTIF(H52:H56,"Ie")=5,"Gwyrdd",IF(COUNTIF(H52:H56,"Ie")&gt;2,"Melyn","Coch")))</f>
        <v/>
      </c>
      <c r="I72" s="21"/>
      <c r="J72" s="21"/>
      <c r="K72" s="21"/>
    </row>
    <row r="73" spans="1:11" ht="29.25" thickBot="1" x14ac:dyDescent="0.3">
      <c r="A73" s="3" t="s">
        <v>104</v>
      </c>
      <c r="B73" s="56" t="str">
        <f>IF(B1="Lleoliad Parhaus","Ddim Yn Berthnasol",IF(COUNTIF(B60:B61,"")&gt;0,"",IF(COUNTIF(B60:B61,"Ie")=2,"Gwyrdd",IF(COUNTIF(B60:B61,"Ie")&gt;=1,"Melyn","Coch"))))</f>
        <v>Ddim Yn Berthnasol</v>
      </c>
      <c r="C73" s="21"/>
      <c r="D73" s="21"/>
      <c r="E73" s="21"/>
      <c r="G73" s="3" t="s">
        <v>104</v>
      </c>
      <c r="H73" s="56" t="str">
        <f>IF(B1="Lleoliad Parhaus","Ddim Yn Berthnasol",IF(COUNTIF(H60:H61,"")&gt;0,"",IF(COUNTIF(H60:H61,"Ie")=2,"Gwyrdd",IF(COUNTIF(H60:H61,"Ie")&gt;=1,"Melyn","Coch"))))</f>
        <v>Ddim Yn Berthnasol</v>
      </c>
      <c r="I73" s="21"/>
      <c r="J73" s="21"/>
      <c r="K73" s="21"/>
    </row>
    <row r="74" spans="1:11" ht="15.95" customHeight="1" thickBot="1" x14ac:dyDescent="0.3">
      <c r="A74" s="3"/>
      <c r="B74" s="56"/>
      <c r="C74" s="21"/>
      <c r="D74" s="21"/>
      <c r="E74" s="21"/>
      <c r="G74" s="3"/>
      <c r="H74" s="56"/>
      <c r="I74" s="21"/>
      <c r="J74" s="21"/>
      <c r="K74" s="21"/>
    </row>
    <row r="75" spans="1:11" ht="15.75" thickBot="1" x14ac:dyDescent="0.3">
      <c r="A75" s="8" t="s">
        <v>105</v>
      </c>
      <c r="B75" s="57"/>
      <c r="C75" s="21"/>
      <c r="D75" s="21"/>
      <c r="E75" s="21"/>
      <c r="G75" s="8" t="s">
        <v>105</v>
      </c>
      <c r="H75" s="57"/>
      <c r="I75" s="21"/>
      <c r="J75" s="21"/>
      <c r="K75" s="21"/>
    </row>
    <row r="76" spans="1:11" ht="15.75" thickBot="1" x14ac:dyDescent="0.3">
      <c r="A76" s="8" t="s">
        <v>106</v>
      </c>
      <c r="B76" s="29" t="e">
        <f>COUNTIF(B66:B73,"Gwyrdd")/((COUNTIF(B66:B73,"Gwyrdd")+(COUNTIF(B66:B73,"Melyn")+(COUNTIF(B66:B73,"Coch")))))</f>
        <v>#DIV/0!</v>
      </c>
      <c r="C76" s="87"/>
      <c r="D76" s="88"/>
      <c r="E76" s="88"/>
      <c r="G76" s="8" t="s">
        <v>135</v>
      </c>
      <c r="H76" s="29" t="e">
        <f>COUNTIF(H66:H73,"Gwyrdd")/((COUNTIF(H66:H73,"Gwyrdd")+(COUNTIF(H66:H73,"Melyn")+(COUNTIF(H66:H73,"Coch")))))</f>
        <v>#DIV/0!</v>
      </c>
      <c r="I76" s="87"/>
      <c r="J76" s="88"/>
      <c r="K76" s="88"/>
    </row>
    <row r="77" spans="1:11" ht="15.75" thickBot="1" x14ac:dyDescent="0.3">
      <c r="A77" s="8" t="s">
        <v>107</v>
      </c>
      <c r="B77" s="25" t="e">
        <f>IF(B76=1,"Gwyrdd",IF(B76&gt;=0.5,"Melyn","Coch"))</f>
        <v>#DIV/0!</v>
      </c>
      <c r="C77" s="87"/>
      <c r="D77" s="88"/>
      <c r="E77" s="88"/>
      <c r="G77" s="8" t="s">
        <v>136</v>
      </c>
      <c r="H77" s="25" t="e">
        <f>IF(H76=1,"Gwyrdd",IF(H76&gt;=0.5,"Melyn","Coch"))</f>
        <v>#DIV/0!</v>
      </c>
      <c r="I77" s="87"/>
      <c r="J77" s="88"/>
      <c r="K77" s="88"/>
    </row>
  </sheetData>
  <sheetProtection algorithmName="SHA-512" hashValue="UAglI36NgoOFgx4R7FZfoYj0FjCDV0Q2fr24CPAzJue3O2Ecm0WukX5RDKbxj3P6f8AP0QMofYSKPgFwNRKGlw==" saltValue="UqI/8RK6eKR3RaEo9v6tkg==" spinCount="100000" sheet="1" objects="1" scenarios="1" selectLockedCells="1"/>
  <mergeCells count="5">
    <mergeCell ref="C76:E76"/>
    <mergeCell ref="C77:E77"/>
    <mergeCell ref="I76:K76"/>
    <mergeCell ref="I77:K77"/>
    <mergeCell ref="B1:C1"/>
  </mergeCells>
  <conditionalFormatting sqref="B1:B22 B28:B30 B33:B1048576">
    <cfRule type="beginsWith" dxfId="1540" priority="59" operator="beginsWith" text="Ie">
      <formula>LEFT(B1,LEN("Ie"))="Ie"</formula>
    </cfRule>
    <cfRule type="beginsWith" dxfId="1539" priority="84" operator="beginsWith" text="Gwyrdd">
      <formula>LEFT(B1,LEN("Gwyrdd"))="Gwyrdd"</formula>
    </cfRule>
  </conditionalFormatting>
  <conditionalFormatting sqref="B1:B30">
    <cfRule type="beginsWith" dxfId="1538" priority="37" operator="beginsWith" text="Coch">
      <formula>LEFT(B1,LEN("Coch"))="Coch"</formula>
    </cfRule>
  </conditionalFormatting>
  <conditionalFormatting sqref="B1:B1048576">
    <cfRule type="beginsWith" dxfId="1537" priority="11" operator="beginsWith" text="Na">
      <formula>LEFT(B1,LEN("Na"))="Na"</formula>
    </cfRule>
  </conditionalFormatting>
  <conditionalFormatting sqref="B7:B10">
    <cfRule type="expression" dxfId="1536" priority="66">
      <formula>IF($B$1="Symudol",1,0)</formula>
    </cfRule>
  </conditionalFormatting>
  <conditionalFormatting sqref="B14:B20">
    <cfRule type="expression" dxfId="1535" priority="65">
      <formula>IF($B$1="Symudol",1,0)</formula>
    </cfRule>
  </conditionalFormatting>
  <conditionalFormatting sqref="B23:B27">
    <cfRule type="beginsWith" dxfId="1534" priority="34" operator="beginsWith" text="Coch">
      <formula>LEFT(B23,LEN("Coch"))="Coch"</formula>
    </cfRule>
    <cfRule type="beginsWith" dxfId="1533" priority="35" operator="beginsWith" text="Ie">
      <formula>LEFT(B23,LEN("Ie"))="Ie"</formula>
    </cfRule>
    <cfRule type="beginsWith" dxfId="1532" priority="38" operator="beginsWith" text="Gwyrdd">
      <formula>LEFT(B23,LEN("Gwyrdd"))="Gwyrdd"</formula>
    </cfRule>
  </conditionalFormatting>
  <conditionalFormatting sqref="B24:B27">
    <cfRule type="expression" dxfId="1531" priority="36">
      <formula>IF($B$1="Symudol",1,0)</formula>
    </cfRule>
  </conditionalFormatting>
  <conditionalFormatting sqref="B31:B32">
    <cfRule type="beginsWith" dxfId="1530" priority="16" operator="beginsWith" text="Gwyrdd">
      <formula>LEFT(B31,LEN("Gwyrdd"))="Gwyrdd"</formula>
    </cfRule>
    <cfRule type="beginsWith" dxfId="1529" priority="12" operator="beginsWith" text="Coch">
      <formula>LEFT(B31,LEN("Coch"))="Coch"</formula>
    </cfRule>
    <cfRule type="beginsWith" dxfId="1528" priority="13" operator="beginsWith" text="Ie">
      <formula>LEFT(B31,LEN("Ie"))="Ie"</formula>
    </cfRule>
    <cfRule type="expression" dxfId="1527" priority="14">
      <formula>IF($B$1="Symudol",1,0)</formula>
    </cfRule>
  </conditionalFormatting>
  <conditionalFormatting sqref="B31:B1048576">
    <cfRule type="beginsWith" dxfId="1526" priority="15" operator="beginsWith" text="Coch">
      <formula>LEFT(B31,LEN("Coch"))="Coch"</formula>
    </cfRule>
  </conditionalFormatting>
  <conditionalFormatting sqref="B33:B1048576 B1:B22 B28:B30">
    <cfRule type="beginsWith" dxfId="1525" priority="83" operator="beginsWith" text="Coch">
      <formula>LEFT(B1,LEN("Coch"))="Coch"</formula>
    </cfRule>
  </conditionalFormatting>
  <conditionalFormatting sqref="B60:B61">
    <cfRule type="expression" dxfId="1524" priority="62">
      <formula>IF($B$1="Lleoliad Parhaus",1,0)</formula>
    </cfRule>
  </conditionalFormatting>
  <conditionalFormatting sqref="B66:B74">
    <cfRule type="beginsWith" dxfId="1523" priority="61" operator="beginsWith" text="Melyn">
      <formula>LEFT(B66,LEN("Melyn"))="Melyn"</formula>
    </cfRule>
    <cfRule type="beginsWith" dxfId="1522" priority="60" operator="beginsWith" text="Ddim Yn Berthnasol">
      <formula>LEFT(B66,LEN("Ddim Yn Berthnasol"))="Ddim Yn Berthnasol"</formula>
    </cfRule>
  </conditionalFormatting>
  <conditionalFormatting sqref="B76">
    <cfRule type="cellIs" dxfId="1521" priority="80" operator="equal">
      <formula>1</formula>
    </cfRule>
    <cfRule type="cellIs" dxfId="1520" priority="79" operator="greaterThanOrEqual">
      <formula>0.5</formula>
    </cfRule>
    <cfRule type="cellIs" dxfId="1519" priority="78" operator="lessThan">
      <formula>0.5</formula>
    </cfRule>
  </conditionalFormatting>
  <conditionalFormatting sqref="B77">
    <cfRule type="containsText" dxfId="1518" priority="75" operator="containsText" text="Gwyrdd">
      <formula>NOT(ISERROR(SEARCH("Gwyrdd",B77)))</formula>
    </cfRule>
    <cfRule type="containsText" dxfId="1517" priority="77" operator="containsText" text="Coch">
      <formula>NOT(ISERROR(SEARCH("Coch",B77)))</formula>
    </cfRule>
    <cfRule type="containsText" dxfId="1516" priority="76" operator="containsText" text="Melyn">
      <formula>NOT(ISERROR(SEARCH("Melyn",B77)))</formula>
    </cfRule>
  </conditionalFormatting>
  <conditionalFormatting sqref="H1:H22 H28:H29 H31:H34 H36:H43 H45:H77">
    <cfRule type="beginsWith" dxfId="1515" priority="56" operator="beginsWith" text="Gwyrdd">
      <formula>LEFT(H1,LEN("Gwyrdd"))="Gwyrdd"</formula>
    </cfRule>
  </conditionalFormatting>
  <conditionalFormatting sqref="H1:H27">
    <cfRule type="beginsWith" dxfId="1514" priority="25" operator="beginsWith" text="Coch">
      <formula>LEFT(H1,LEN("Coch"))="Coch"</formula>
    </cfRule>
  </conditionalFormatting>
  <conditionalFormatting sqref="H1:H1048576">
    <cfRule type="beginsWith" dxfId="1513" priority="1" operator="beginsWith" text="Na">
      <formula>LEFT(H1,LEN("Na"))="Na"</formula>
    </cfRule>
  </conditionalFormatting>
  <conditionalFormatting sqref="H7:H10">
    <cfRule type="expression" dxfId="1512" priority="48">
      <formula>IF($B$1="Symudol",1,0)</formula>
    </cfRule>
  </conditionalFormatting>
  <conditionalFormatting sqref="H14:H20">
    <cfRule type="expression" dxfId="1511" priority="47">
      <formula>IF($B$1="Symudol",1,0)</formula>
    </cfRule>
  </conditionalFormatting>
  <conditionalFormatting sqref="H23">
    <cfRule type="beginsWith" dxfId="1510" priority="23" operator="beginsWith" text="Red">
      <formula>LEFT(H23,LEN("Red"))="Red"</formula>
    </cfRule>
    <cfRule type="beginsWith" dxfId="1509" priority="24" operator="beginsWith" text="Ie">
      <formula>LEFT(H23,LEN("Ie"))="Ie"</formula>
    </cfRule>
    <cfRule type="beginsWith" dxfId="1508" priority="26" operator="beginsWith" text="Green">
      <formula>LEFT(H23,LEN("Green"))="Green"</formula>
    </cfRule>
  </conditionalFormatting>
  <conditionalFormatting sqref="H24:H27">
    <cfRule type="expression" dxfId="1507" priority="30">
      <formula>IF($B$1="Symudol",1,0)</formula>
    </cfRule>
    <cfRule type="beginsWith" dxfId="1506" priority="32" operator="beginsWith" text="Gwyrdd">
      <formula>LEFT(H24,LEN("Gwyrdd"))="Gwyrdd"</formula>
    </cfRule>
    <cfRule type="beginsWith" dxfId="1505" priority="29" operator="beginsWith" text="Ie">
      <formula>LEFT(H24,LEN("Ie"))="Ie"</formula>
    </cfRule>
  </conditionalFormatting>
  <conditionalFormatting sqref="H24:H29">
    <cfRule type="beginsWith" dxfId="1504" priority="31" operator="beginsWith" text="Coch">
      <formula>LEFT(H24,LEN("Coch"))="Coch"</formula>
    </cfRule>
  </conditionalFormatting>
  <conditionalFormatting sqref="H28:H29 H1:H22 H31:H34 H36:H43 H45:H1048576">
    <cfRule type="beginsWith" dxfId="1503" priority="41" operator="beginsWith" text="Ie">
      <formula>LEFT(H1,LEN("Ie"))="Ie"</formula>
    </cfRule>
  </conditionalFormatting>
  <conditionalFormatting sqref="H30">
    <cfRule type="beginsWith" dxfId="1502" priority="19" operator="beginsWith" text="Ie">
      <formula>LEFT(H30,LEN("Ie"))="Ie"</formula>
    </cfRule>
    <cfRule type="beginsWith" dxfId="1501" priority="21" operator="beginsWith" text="Green">
      <formula>LEFT(H30,LEN("Green"))="Green"</formula>
    </cfRule>
    <cfRule type="beginsWith" dxfId="1500" priority="18" operator="beginsWith" text="Red">
      <formula>LEFT(H30,LEN("Red"))="Red"</formula>
    </cfRule>
  </conditionalFormatting>
  <conditionalFormatting sqref="H30:H34">
    <cfRule type="beginsWith" dxfId="1499" priority="20" operator="beginsWith" text="Coch">
      <formula>LEFT(H30,LEN("Coch"))="Coch"</formula>
    </cfRule>
  </conditionalFormatting>
  <conditionalFormatting sqref="H31:H32">
    <cfRule type="expression" dxfId="1498" priority="45">
      <formula>IF($B$1="Symudol",1,0)</formula>
    </cfRule>
  </conditionalFormatting>
  <conditionalFormatting sqref="H35">
    <cfRule type="beginsWith" dxfId="1497" priority="10" operator="beginsWith" text="Green">
      <formula>LEFT(H35,LEN("Green"))="Green"</formula>
    </cfRule>
    <cfRule type="beginsWith" dxfId="1496" priority="8" operator="beginsWith" text="Ie">
      <formula>LEFT(H35,LEN("Ie"))="Ie"</formula>
    </cfRule>
    <cfRule type="beginsWith" dxfId="1495" priority="7" operator="beginsWith" text="Red">
      <formula>LEFT(H35,LEN("Red"))="Red"</formula>
    </cfRule>
  </conditionalFormatting>
  <conditionalFormatting sqref="H35:H43">
    <cfRule type="beginsWith" dxfId="1494" priority="9" operator="beginsWith" text="Coch">
      <formula>LEFT(H35,LEN("Coch"))="Coch"</formula>
    </cfRule>
  </conditionalFormatting>
  <conditionalFormatting sqref="H44">
    <cfRule type="beginsWith" dxfId="1493" priority="5" operator="beginsWith" text="Green">
      <formula>LEFT(H44,LEN("Green"))="Green"</formula>
    </cfRule>
    <cfRule type="beginsWith" dxfId="1492" priority="2" operator="beginsWith" text="Red">
      <formula>LEFT(H44,LEN("Red"))="Red"</formula>
    </cfRule>
    <cfRule type="beginsWith" dxfId="1491" priority="3" operator="beginsWith" text="Ie">
      <formula>LEFT(H44,LEN("Ie"))="Ie"</formula>
    </cfRule>
  </conditionalFormatting>
  <conditionalFormatting sqref="H44:H77">
    <cfRule type="beginsWith" dxfId="1490" priority="4" operator="beginsWith" text="Coch">
      <formula>LEFT(H44,LEN("Coch"))="Coch"</formula>
    </cfRule>
  </conditionalFormatting>
  <conditionalFormatting sqref="H45:H77 H1:H22 H31:H34 H28:H29 H36:H43">
    <cfRule type="beginsWith" dxfId="1489" priority="55" operator="beginsWith" text="Coch">
      <formula>LEFT(H1,LEN("Coch"))="Coch"</formula>
    </cfRule>
  </conditionalFormatting>
  <conditionalFormatting sqref="H60:H61">
    <cfRule type="expression" dxfId="1488" priority="44">
      <formula>IF($B$1="Lleoliad Parhaus",1,0)</formula>
    </cfRule>
  </conditionalFormatting>
  <conditionalFormatting sqref="H66:H74">
    <cfRule type="beginsWith" dxfId="1487" priority="43" operator="beginsWith" text="Melyn">
      <formula>LEFT(H66,LEN("Melyn"))="Melyn"</formula>
    </cfRule>
    <cfRule type="beginsWith" dxfId="1486" priority="42" operator="beginsWith" text="Ddim Yn Berthnasol">
      <formula>LEFT(H66,LEN("Ddim Yn Berthnasol"))="Ddim Yn Berthnasol"</formula>
    </cfRule>
  </conditionalFormatting>
  <conditionalFormatting sqref="H76">
    <cfRule type="cellIs" dxfId="1485" priority="53" operator="greaterThanOrEqual">
      <formula>0.5</formula>
    </cfRule>
    <cfRule type="cellIs" dxfId="1484" priority="52" operator="lessThan">
      <formula>0.5</formula>
    </cfRule>
    <cfRule type="cellIs" dxfId="1483" priority="54" operator="equal">
      <formula>1</formula>
    </cfRule>
  </conditionalFormatting>
  <conditionalFormatting sqref="H77">
    <cfRule type="containsText" dxfId="1482" priority="49" operator="containsText" text="Gwyrdd">
      <formula>NOT(ISERROR(SEARCH("Gwyrdd",H77)))</formula>
    </cfRule>
    <cfRule type="containsText" dxfId="1481" priority="51" operator="containsText" text="Coch">
      <formula>NOT(ISERROR(SEARCH("Coch",H77)))</formula>
    </cfRule>
    <cfRule type="containsText" dxfId="1480" priority="50" operator="containsText" text="Melyn">
      <formula>NOT(ISERROR(SEARCH("Melyn",H77)))</formula>
    </cfRule>
  </conditionalFormatting>
  <dataValidations count="3">
    <dataValidation type="list" allowBlank="1" showInputMessage="1" showErrorMessage="1" sqref="B62 H62" xr:uid="{16D3320A-5ADA-4945-A30F-6E5D793A4B1C}">
      <formula1>"Yes, No"</formula1>
    </dataValidation>
    <dataValidation type="list" allowBlank="1" showInputMessage="1" showErrorMessage="1" sqref="B1:C1" xr:uid="{7B2164EA-81EE-49FA-B7E6-FC3A938CB8A3}">
      <formula1>"Lleoliad Parhaus, Symudol,Lleoliadau Parhaus a Symudol"</formula1>
    </dataValidation>
    <dataValidation type="list" allowBlank="1" showInputMessage="1" showErrorMessage="1" sqref="B14:B20 B7:B10 H14:H20 H7:H10 B24:B27 H24:H27 H31:H32 B31:B32 B36:B41 H36:H41 B45:B48 H45:H48 B52:B56 H52:H56 B60:B61 H60:H61" xr:uid="{D831DD11-6520-4CE9-8980-0770C32F2798}">
      <formula1>"Ie,Na"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AE0D-EBDC-493D-AC4B-40B67EF6A751}">
  <dimension ref="A1:AC29"/>
  <sheetViews>
    <sheetView zoomScale="90" zoomScaleNormal="90" workbookViewId="0">
      <selection activeCell="AC8" sqref="AC8:AC12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HtKCoeAbZMyPGENMhGOGw+kd9JFwepChnCuNds6w/syfNzNzpnzoRrPqrgkAqBX9+uHRmRH3297y1lVjM3xnPA==" saltValue="Dmi93D5CxImCJ3KwcGiSig==" spinCount="100000" sheet="1" selectLockedCells="1"/>
  <mergeCells count="2">
    <mergeCell ref="I28:K28"/>
    <mergeCell ref="X28:Z28"/>
  </mergeCells>
  <conditionalFormatting sqref="B1:B2 B4:K4">
    <cfRule type="containsText" dxfId="1479" priority="84" operator="containsText" text="No">
      <formula>NOT(ISERROR(SEARCH("No",B1)))</formula>
    </cfRule>
  </conditionalFormatting>
  <conditionalFormatting sqref="B8:K9">
    <cfRule type="containsText" dxfId="1478" priority="82" operator="containsText" text="Nac Ydy">
      <formula>NOT(ISERROR(SEARCH("Nac Ydy",B8)))</formula>
    </cfRule>
    <cfRule type="containsText" dxfId="1477" priority="83" operator="containsText" text="Ydy">
      <formula>NOT(ISERROR(SEARCH("Ydy",B8)))</formula>
    </cfRule>
  </conditionalFormatting>
  <conditionalFormatting sqref="B8:K12">
    <cfRule type="containsText" dxfId="1476" priority="81" operator="containsText" text="Ddim Yn Berthnasol">
      <formula>NOT(ISERROR(SEARCH("Ddim Yn Berthnasol",B8)))</formula>
    </cfRule>
  </conditionalFormatting>
  <conditionalFormatting sqref="B10:K10">
    <cfRule type="containsText" dxfId="1475" priority="10" operator="containsText" text="Do">
      <formula>NOT(ISERROR(SEARCH("Do",B10)))</formula>
    </cfRule>
    <cfRule type="containsText" dxfId="1474" priority="9" operator="containsText" text="Na Ddo">
      <formula>NOT(ISERROR(SEARCH("Na Ddo",B10)))</formula>
    </cfRule>
  </conditionalFormatting>
  <conditionalFormatting sqref="B11:K12">
    <cfRule type="containsText" dxfId="1473" priority="11" operator="containsText" text="Nac Ydy">
      <formula>NOT(ISERROR(SEARCH("Nac Ydy",B11)))</formula>
    </cfRule>
    <cfRule type="containsText" dxfId="1472" priority="12" operator="containsText" text="Ydy">
      <formula>NOT(ISERROR(SEARCH("Ydy",B11)))</formula>
    </cfRule>
  </conditionalFormatting>
  <conditionalFormatting sqref="B16:K16">
    <cfRule type="containsText" dxfId="1471" priority="3" operator="containsText" text="Na Ddo">
      <formula>NOT(ISERROR(SEARCH("Na Ddo",B16)))</formula>
    </cfRule>
    <cfRule type="containsText" dxfId="1470" priority="4" operator="containsText" text="Do">
      <formula>NOT(ISERROR(SEARCH("Do",B16)))</formula>
    </cfRule>
  </conditionalFormatting>
  <conditionalFormatting sqref="B16:K17">
    <cfRule type="containsText" dxfId="1469" priority="25" operator="containsText" text="Ddim Yn Berthnasol">
      <formula>NOT(ISERROR(SEARCH("Ddim Yn Berthnasol",B16)))</formula>
    </cfRule>
  </conditionalFormatting>
  <conditionalFormatting sqref="B17:K17">
    <cfRule type="containsText" dxfId="1468" priority="26" operator="containsText" text="Nac Ydy">
      <formula>NOT(ISERROR(SEARCH("Nac Ydy",B17)))</formula>
    </cfRule>
    <cfRule type="containsText" dxfId="1467" priority="27" operator="containsText" text="Ydy">
      <formula>NOT(ISERROR(SEARCH("Ydy",B17)))</formula>
    </cfRule>
  </conditionalFormatting>
  <conditionalFormatting sqref="B21:K22">
    <cfRule type="containsText" dxfId="1466" priority="22" operator="containsText" text="Ddim Yn Berthnasol">
      <formula>NOT(ISERROR(SEARCH("Ddim Yn Berthnasol",B21)))</formula>
    </cfRule>
    <cfRule type="containsText" dxfId="1465" priority="23" operator="containsText" text="Nac Ydy">
      <formula>NOT(ISERROR(SEARCH("Nac Ydy",B21)))</formula>
    </cfRule>
    <cfRule type="containsText" dxfId="1464" priority="24" operator="containsText" text="Ydy">
      <formula>NOT(ISERROR(SEARCH("Ydy",B21)))</formula>
    </cfRule>
  </conditionalFormatting>
  <conditionalFormatting sqref="B24:K24">
    <cfRule type="containsText" dxfId="1463" priority="75" operator="containsText" text="Ddim Yn Berthnasol">
      <formula>NOT(ISERROR(SEARCH("Ddim Yn Berthnasol",B24)))</formula>
    </cfRule>
  </conditionalFormatting>
  <conditionalFormatting sqref="B24:K26">
    <cfRule type="containsText" dxfId="1462" priority="71" operator="containsText" text="Melyn">
      <formula>NOT(ISERROR(SEARCH("Melyn",B24)))</formula>
    </cfRule>
    <cfRule type="containsText" dxfId="1461" priority="72" operator="containsText" text="Coch">
      <formula>NOT(ISERROR(SEARCH("Coch",B24)))</formula>
    </cfRule>
    <cfRule type="containsText" dxfId="1460" priority="70" operator="containsText" text="Gwyrdd">
      <formula>NOT(ISERROR(SEARCH("Gwyrdd",B24)))</formula>
    </cfRule>
    <cfRule type="containsText" dxfId="1459" priority="66" operator="containsText" text="Ddim Yn Berthnasol">
      <formula>NOT(ISERROR(SEARCH("Ddim Yn Berthnasol",B24)))</formula>
    </cfRule>
  </conditionalFormatting>
  <conditionalFormatting sqref="L8:L12 L16:L17 L21">
    <cfRule type="cellIs" dxfId="1458" priority="80" operator="lessThan">
      <formula>0.5</formula>
    </cfRule>
    <cfRule type="cellIs" dxfId="1457" priority="79" operator="greaterThanOrEqual">
      <formula>0.5</formula>
    </cfRule>
    <cfRule type="cellIs" dxfId="1456" priority="78" operator="equal">
      <formula>1</formula>
    </cfRule>
  </conditionalFormatting>
  <conditionalFormatting sqref="L24:L26">
    <cfRule type="cellIs" dxfId="1455" priority="69" operator="equal">
      <formula>1</formula>
    </cfRule>
    <cfRule type="cellIs" dxfId="1454" priority="68" operator="lessThan">
      <formula>0.5</formula>
    </cfRule>
    <cfRule type="cellIs" dxfId="1453" priority="67" operator="greaterThanOrEqual">
      <formula>0.5</formula>
    </cfRule>
  </conditionalFormatting>
  <conditionalFormatting sqref="L28">
    <cfRule type="cellIs" dxfId="1452" priority="65" operator="equal">
      <formula>1</formula>
    </cfRule>
    <cfRule type="cellIs" dxfId="1451" priority="64" operator="lessThan">
      <formula>0.5</formula>
    </cfRule>
    <cfRule type="cellIs" dxfId="1450" priority="63" operator="greaterThanOrEqual">
      <formula>0.5</formula>
    </cfRule>
  </conditionalFormatting>
  <conditionalFormatting sqref="L24:M28">
    <cfRule type="containsBlanks" priority="59">
      <formula>LEN(TRIM(L24))=0</formula>
    </cfRule>
  </conditionalFormatting>
  <conditionalFormatting sqref="M1:M1048576">
    <cfRule type="containsText" dxfId="1449" priority="62" operator="containsText" text="Coch">
      <formula>NOT(ISERROR(SEARCH("Coch",M1)))</formula>
    </cfRule>
    <cfRule type="containsText" dxfId="1448" priority="61" operator="containsText" text="Melyn">
      <formula>NOT(ISERROR(SEARCH("Melyn",M1)))</formula>
    </cfRule>
    <cfRule type="containsText" dxfId="1447" priority="60" operator="containsText" text="Gwyrdd">
      <formula>NOT(ISERROR(SEARCH("Gwyrdd",M1)))</formula>
    </cfRule>
  </conditionalFormatting>
  <conditionalFormatting sqref="M24:M28">
    <cfRule type="containsBlanks" dxfId="1446" priority="58">
      <formula>LEN(TRIM(M24))=0</formula>
    </cfRule>
  </conditionalFormatting>
  <conditionalFormatting sqref="N23">
    <cfRule type="containsText" dxfId="1445" priority="31" operator="containsText" text="Green">
      <formula>NOT(ISERROR(SEARCH("Green",N23)))</formula>
    </cfRule>
    <cfRule type="containsText" dxfId="1444" priority="32" operator="containsText" text="Amber">
      <formula>NOT(ISERROR(SEARCH("Amber",N23)))</formula>
    </cfRule>
    <cfRule type="containsText" dxfId="1443" priority="33" operator="containsText" text="Red">
      <formula>NOT(ISERROR(SEARCH("Red",N23)))</formula>
    </cfRule>
  </conditionalFormatting>
  <conditionalFormatting sqref="Q4:Z4">
    <cfRule type="containsText" dxfId="1442" priority="57" operator="containsText" text="No">
      <formula>NOT(ISERROR(SEARCH("No",Q4)))</formula>
    </cfRule>
  </conditionalFormatting>
  <conditionalFormatting sqref="Q8:Z9">
    <cfRule type="containsText" dxfId="1441" priority="20" operator="containsText" text="Nac Ydy">
      <formula>NOT(ISERROR(SEARCH("Nac Ydy",Q8)))</formula>
    </cfRule>
    <cfRule type="containsText" dxfId="1440" priority="21" operator="containsText" text="Ydy">
      <formula>NOT(ISERROR(SEARCH("Ydy",Q8)))</formula>
    </cfRule>
  </conditionalFormatting>
  <conditionalFormatting sqref="Q8:Z12">
    <cfRule type="containsText" dxfId="1439" priority="19" operator="containsText" text="Ddim Yn Berthnasol">
      <formula>NOT(ISERROR(SEARCH("Ddim Yn Berthnasol",Q8)))</formula>
    </cfRule>
  </conditionalFormatting>
  <conditionalFormatting sqref="Q10:Z10">
    <cfRule type="containsText" dxfId="1438" priority="6" operator="containsText" text="Do">
      <formula>NOT(ISERROR(SEARCH("Do",Q10)))</formula>
    </cfRule>
    <cfRule type="containsText" dxfId="1437" priority="5" operator="containsText" text="Na Ddo">
      <formula>NOT(ISERROR(SEARCH("Na Ddo",Q10)))</formula>
    </cfRule>
  </conditionalFormatting>
  <conditionalFormatting sqref="Q11:Z12">
    <cfRule type="containsText" dxfId="1436" priority="8" operator="containsText" text="Ydy">
      <formula>NOT(ISERROR(SEARCH("Ydy",Q11)))</formula>
    </cfRule>
    <cfRule type="containsText" dxfId="1435" priority="7" operator="containsText" text="Nac Ydy">
      <formula>NOT(ISERROR(SEARCH("Nac Ydy",Q11)))</formula>
    </cfRule>
  </conditionalFormatting>
  <conditionalFormatting sqref="Q16:Z16">
    <cfRule type="containsText" dxfId="1434" priority="1" operator="containsText" text="Na Ddo">
      <formula>NOT(ISERROR(SEARCH("Na Ddo",Q16)))</formula>
    </cfRule>
    <cfRule type="containsText" dxfId="1433" priority="2" operator="containsText" text="Do">
      <formula>NOT(ISERROR(SEARCH("Do",Q16)))</formula>
    </cfRule>
  </conditionalFormatting>
  <conditionalFormatting sqref="Q16:Z17">
    <cfRule type="containsText" dxfId="1432" priority="16" operator="containsText" text="Ddim Yn Berthnasol">
      <formula>NOT(ISERROR(SEARCH("Ddim Yn Berthnasol",Q16)))</formula>
    </cfRule>
  </conditionalFormatting>
  <conditionalFormatting sqref="Q17:Z17">
    <cfRule type="containsText" dxfId="1431" priority="17" operator="containsText" text="Nac Ydy">
      <formula>NOT(ISERROR(SEARCH("Nac Ydy",Q17)))</formula>
    </cfRule>
    <cfRule type="containsText" dxfId="1430" priority="18" operator="containsText" text="Ydy">
      <formula>NOT(ISERROR(SEARCH("Ydy",Q17)))</formula>
    </cfRule>
  </conditionalFormatting>
  <conditionalFormatting sqref="Q21:Z22">
    <cfRule type="containsText" dxfId="1429" priority="13" operator="containsText" text="Ddim Yn Berthnasol">
      <formula>NOT(ISERROR(SEARCH("Ddim Yn Berthnasol",Q21)))</formula>
    </cfRule>
    <cfRule type="containsText" dxfId="1428" priority="14" operator="containsText" text="Nac Ydy">
      <formula>NOT(ISERROR(SEARCH("Nac Ydy",Q21)))</formula>
    </cfRule>
    <cfRule type="containsText" dxfId="1427" priority="15" operator="containsText" text="Ydy">
      <formula>NOT(ISERROR(SEARCH("Ydy",Q21)))</formula>
    </cfRule>
  </conditionalFormatting>
  <conditionalFormatting sqref="Q24:Z24">
    <cfRule type="containsText" dxfId="1426" priority="51" operator="containsText" text="Ddim Yn Berthnasol">
      <formula>NOT(ISERROR(SEARCH("Ddim Yn Berthnasol",Q24)))</formula>
    </cfRule>
  </conditionalFormatting>
  <conditionalFormatting sqref="Q24:Z26">
    <cfRule type="containsText" dxfId="1425" priority="42" operator="containsText" text="Ddim Yn Berthnasol">
      <formula>NOT(ISERROR(SEARCH("Ddim Yn Berthnasol",Q24)))</formula>
    </cfRule>
    <cfRule type="containsText" dxfId="1424" priority="48" operator="containsText" text="Coch">
      <formula>NOT(ISERROR(SEARCH("Coch",Q24)))</formula>
    </cfRule>
    <cfRule type="containsText" dxfId="1423" priority="46" operator="containsText" text="Gwyrdd">
      <formula>NOT(ISERROR(SEARCH("Gwyrdd",Q24)))</formula>
    </cfRule>
    <cfRule type="containsText" dxfId="1422" priority="47" operator="containsText" text="Melyn">
      <formula>NOT(ISERROR(SEARCH("Melyn",Q24)))</formula>
    </cfRule>
  </conditionalFormatting>
  <conditionalFormatting sqref="AA8:AA12 AA16:AA17 AA21">
    <cfRule type="cellIs" dxfId="1421" priority="54" operator="equal">
      <formula>1</formula>
    </cfRule>
    <cfRule type="cellIs" dxfId="1420" priority="55" operator="greaterThanOrEqual">
      <formula>0.5</formula>
    </cfRule>
    <cfRule type="cellIs" dxfId="1419" priority="56" operator="lessThan">
      <formula>0.5</formula>
    </cfRule>
  </conditionalFormatting>
  <conditionalFormatting sqref="AA24:AA26">
    <cfRule type="cellIs" dxfId="1418" priority="43" operator="greaterThanOrEqual">
      <formula>0.5</formula>
    </cfRule>
    <cfRule type="cellIs" dxfId="1417" priority="44" operator="lessThan">
      <formula>0.5</formula>
    </cfRule>
    <cfRule type="cellIs" dxfId="1416" priority="45" operator="equal">
      <formula>1</formula>
    </cfRule>
  </conditionalFormatting>
  <conditionalFormatting sqref="AA28">
    <cfRule type="cellIs" dxfId="1415" priority="39" operator="greaterThanOrEqual">
      <formula>0.5</formula>
    </cfRule>
    <cfRule type="cellIs" dxfId="1414" priority="40" operator="lessThan">
      <formula>0.5</formula>
    </cfRule>
    <cfRule type="cellIs" dxfId="1413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412" priority="38" operator="containsText" text="Coch">
      <formula>NOT(ISERROR(SEARCH("Coch",AB3)))</formula>
    </cfRule>
    <cfRule type="containsText" dxfId="1411" priority="36" operator="containsText" text="Gwyrdd">
      <formula>NOT(ISERROR(SEARCH("Gwyrdd",AB3)))</formula>
    </cfRule>
    <cfRule type="containsText" dxfId="1410" priority="37" operator="containsText" text="Melyn">
      <formula>NOT(ISERROR(SEARCH("Melyn",AB3)))</formula>
    </cfRule>
  </conditionalFormatting>
  <conditionalFormatting sqref="AB24:AB28">
    <cfRule type="containsBlanks" dxfId="1409" priority="34">
      <formula>LEN(TRIM(AB24))=0</formula>
    </cfRule>
  </conditionalFormatting>
  <conditionalFormatting sqref="AC23">
    <cfRule type="containsText" dxfId="1408" priority="30" operator="containsText" text="Red">
      <formula>NOT(ISERROR(SEARCH("Red",AC23)))</formula>
    </cfRule>
    <cfRule type="containsText" dxfId="1407" priority="29" operator="containsText" text="Amber">
      <formula>NOT(ISERROR(SEARCH("Amber",AC23)))</formula>
    </cfRule>
    <cfRule type="containsText" dxfId="1406" priority="28" operator="containsText" text="Green">
      <formula>NOT(ISERROR(SEARCH("Green",AC23)))</formula>
    </cfRule>
  </conditionalFormatting>
  <dataValidations count="6">
    <dataValidation type="list" allowBlank="1" showInputMessage="1" showErrorMessage="1" sqref="B8:K9 B11:K12 B17:K17 B21:K21 Q8:Z9 Q11:Z12 Q17:Z17 Q21:Z21" xr:uid="{708FA402-2F6E-43C7-8944-104BF2EACDE1}">
      <formula1>"Ydy, Nac Ydy, Ddim Yn Berthnasol"</formula1>
    </dataValidation>
    <dataValidation type="list" allowBlank="1" showInputMessage="1" showErrorMessage="1" sqref="B10:K10 Q10:Z10 B16:K16 Q16:Z16" xr:uid="{22374F11-F9D9-4C5D-B53E-8DA7AA807A94}">
      <formula1>"Do, Na Ddo, Ddim Yn Berthnasol"</formula1>
    </dataValidation>
    <dataValidation type="list" allowBlank="1" showInputMessage="1" showErrorMessage="1" sqref="B22:K22 Q22:Z22" xr:uid="{C1AA7937-94B1-404B-AC6C-23F95EC3CF6B}">
      <formula1>"Yes, No, N/A"</formula1>
    </dataValidation>
    <dataValidation type="list" allowBlank="1" showInputMessage="1" showErrorMessage="1" sqref="B4:K4" xr:uid="{CA2909CE-9372-4E69-B279-3DEE21BFEF3B}">
      <formula1>"16+, Dan 16 "</formula1>
    </dataValidation>
    <dataValidation type="list" allowBlank="1" showInputMessage="1" showErrorMessage="1" sqref="Q4:Z4" xr:uid="{7229C7C9-4F72-418E-B7FA-B87566EEC946}">
      <formula1>"16+,Dan 16"</formula1>
    </dataValidation>
    <dataValidation type="list" allowBlank="1" showInputMessage="1" showErrorMessage="1" sqref="B5:K5 Q5:Z5" xr:uid="{9203BA5E-6367-48F2-861C-1C8E92828D0C}">
      <formula1>"Ydy, Nac Ydy"</formula1>
    </dataValidation>
  </dataValidations>
  <pageMargins left="0.7" right="0.7" top="0.75" bottom="0.75" header="0.3" footer="0.3"/>
  <ignoredErrors>
    <ignoredError sqref="L10 AA10 L25" formula="1"/>
    <ignoredError sqref="Q24:Z24 Q25 R25:Z25 B24 B25:K25 C24:K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AC27-34AC-4F4C-A6F9-8BF80CCE2F84}">
  <dimension ref="A1:AC29"/>
  <sheetViews>
    <sheetView zoomScale="90" zoomScaleNormal="90" workbookViewId="0">
      <selection activeCell="B4" sqref="B4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us9ktcfeCVQDr7Jx5Qq/sPN7gSwVnLpLQj6J1SlUOwvzn5mPn162D2HrODQYQHBdrwkPxnO6X7/szEpghlPzwA==" saltValue="B05ruPIPLWHyIyQxw3CM+w==" spinCount="100000" sheet="1" selectLockedCells="1"/>
  <mergeCells count="2">
    <mergeCell ref="I28:K28"/>
    <mergeCell ref="X28:Z28"/>
  </mergeCells>
  <conditionalFormatting sqref="B1:B2 B4:K4">
    <cfRule type="containsText" dxfId="1405" priority="76" operator="containsText" text="No">
      <formula>NOT(ISERROR(SEARCH("No",B1)))</formula>
    </cfRule>
  </conditionalFormatting>
  <conditionalFormatting sqref="B8:K9">
    <cfRule type="containsText" dxfId="1404" priority="74" operator="containsText" text="Nac Ydy">
      <formula>NOT(ISERROR(SEARCH("Nac Ydy",B8)))</formula>
    </cfRule>
    <cfRule type="containsText" dxfId="1403" priority="75" operator="containsText" text="Ydy">
      <formula>NOT(ISERROR(SEARCH("Ydy",B8)))</formula>
    </cfRule>
  </conditionalFormatting>
  <conditionalFormatting sqref="B8:K12">
    <cfRule type="containsText" dxfId="1402" priority="73" operator="containsText" text="Ddim Yn Berthnasol">
      <formula>NOT(ISERROR(SEARCH("Ddim Yn Berthnasol",B8)))</formula>
    </cfRule>
  </conditionalFormatting>
  <conditionalFormatting sqref="B10:K10">
    <cfRule type="containsText" dxfId="1401" priority="10" operator="containsText" text="Do">
      <formula>NOT(ISERROR(SEARCH("Do",B10)))</formula>
    </cfRule>
    <cfRule type="containsText" dxfId="1400" priority="9" operator="containsText" text="Na Ddo">
      <formula>NOT(ISERROR(SEARCH("Na Ddo",B10)))</formula>
    </cfRule>
  </conditionalFormatting>
  <conditionalFormatting sqref="B11:K12">
    <cfRule type="containsText" dxfId="1399" priority="11" operator="containsText" text="Nac Ydy">
      <formula>NOT(ISERROR(SEARCH("Nac Ydy",B11)))</formula>
    </cfRule>
    <cfRule type="containsText" dxfId="1398" priority="12" operator="containsText" text="Ydy">
      <formula>NOT(ISERROR(SEARCH("Ydy",B11)))</formula>
    </cfRule>
  </conditionalFormatting>
  <conditionalFormatting sqref="B16:K16">
    <cfRule type="containsText" dxfId="1397" priority="3" operator="containsText" text="Na Ddo">
      <formula>NOT(ISERROR(SEARCH("Na Ddo",B16)))</formula>
    </cfRule>
    <cfRule type="containsText" dxfId="1396" priority="4" operator="containsText" text="Do">
      <formula>NOT(ISERROR(SEARCH("Do",B16)))</formula>
    </cfRule>
  </conditionalFormatting>
  <conditionalFormatting sqref="B16:K17">
    <cfRule type="containsText" dxfId="1395" priority="25" operator="containsText" text="Ddim Yn Berthnasol">
      <formula>NOT(ISERROR(SEARCH("Ddim Yn Berthnasol",B16)))</formula>
    </cfRule>
  </conditionalFormatting>
  <conditionalFormatting sqref="B17:K17">
    <cfRule type="containsText" dxfId="1394" priority="26" operator="containsText" text="Nac Ydy">
      <formula>NOT(ISERROR(SEARCH("Nac Ydy",B17)))</formula>
    </cfRule>
    <cfRule type="containsText" dxfId="1393" priority="27" operator="containsText" text="Ydy">
      <formula>NOT(ISERROR(SEARCH("Ydy",B17)))</formula>
    </cfRule>
  </conditionalFormatting>
  <conditionalFormatting sqref="B21:K22">
    <cfRule type="containsText" dxfId="1392" priority="22" operator="containsText" text="Ddim Yn Berthnasol">
      <formula>NOT(ISERROR(SEARCH("Ddim Yn Berthnasol",B21)))</formula>
    </cfRule>
    <cfRule type="containsText" dxfId="1391" priority="23" operator="containsText" text="Nac Ydy">
      <formula>NOT(ISERROR(SEARCH("Nac Ydy",B21)))</formula>
    </cfRule>
    <cfRule type="containsText" dxfId="1390" priority="24" operator="containsText" text="Ydy">
      <formula>NOT(ISERROR(SEARCH("Ydy",B21)))</formula>
    </cfRule>
  </conditionalFormatting>
  <conditionalFormatting sqref="B24:K24">
    <cfRule type="containsText" dxfId="1389" priority="69" operator="containsText" text="Ddim Yn Berthnasol">
      <formula>NOT(ISERROR(SEARCH("Ddim Yn Berthnasol",B24)))</formula>
    </cfRule>
  </conditionalFormatting>
  <conditionalFormatting sqref="B24:K26">
    <cfRule type="containsText" dxfId="1388" priority="67" operator="containsText" text="Melyn">
      <formula>NOT(ISERROR(SEARCH("Melyn",B24)))</formula>
    </cfRule>
    <cfRule type="containsText" dxfId="1387" priority="68" operator="containsText" text="Coch">
      <formula>NOT(ISERROR(SEARCH("Coch",B24)))</formula>
    </cfRule>
    <cfRule type="containsText" dxfId="1386" priority="66" operator="containsText" text="Gwyrdd">
      <formula>NOT(ISERROR(SEARCH("Gwyrdd",B24)))</formula>
    </cfRule>
    <cfRule type="containsText" dxfId="1385" priority="62" operator="containsText" text="Ddim Yn Berthnasol">
      <formula>NOT(ISERROR(SEARCH("Ddim Yn Berthnasol",B24)))</formula>
    </cfRule>
  </conditionalFormatting>
  <conditionalFormatting sqref="L8:L12 L16:L17 L21">
    <cfRule type="cellIs" dxfId="1384" priority="72" operator="lessThan">
      <formula>0.5</formula>
    </cfRule>
    <cfRule type="cellIs" dxfId="1383" priority="71" operator="greaterThanOrEqual">
      <formula>0.5</formula>
    </cfRule>
    <cfRule type="cellIs" dxfId="1382" priority="70" operator="equal">
      <formula>1</formula>
    </cfRule>
  </conditionalFormatting>
  <conditionalFormatting sqref="L24:L26">
    <cfRule type="cellIs" dxfId="1381" priority="65" operator="equal">
      <formula>1</formula>
    </cfRule>
    <cfRule type="cellIs" dxfId="1380" priority="64" operator="lessThan">
      <formula>0.5</formula>
    </cfRule>
    <cfRule type="cellIs" dxfId="1379" priority="63" operator="greaterThanOrEqual">
      <formula>0.5</formula>
    </cfRule>
  </conditionalFormatting>
  <conditionalFormatting sqref="L28">
    <cfRule type="cellIs" dxfId="1378" priority="61" operator="equal">
      <formula>1</formula>
    </cfRule>
    <cfRule type="cellIs" dxfId="1377" priority="60" operator="lessThan">
      <formula>0.5</formula>
    </cfRule>
    <cfRule type="cellIs" dxfId="1376" priority="59" operator="greaterThanOrEqual">
      <formula>0.5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375" priority="58" operator="containsText" text="Coch">
      <formula>NOT(ISERROR(SEARCH("Coch",M1)))</formula>
    </cfRule>
    <cfRule type="containsText" dxfId="1374" priority="57" operator="containsText" text="Melyn">
      <formula>NOT(ISERROR(SEARCH("Melyn",M1)))</formula>
    </cfRule>
    <cfRule type="containsText" dxfId="1373" priority="56" operator="containsText" text="Gwyrdd">
      <formula>NOT(ISERROR(SEARCH("Gwyrdd",M1)))</formula>
    </cfRule>
  </conditionalFormatting>
  <conditionalFormatting sqref="M24:M28">
    <cfRule type="containsBlanks" dxfId="1372" priority="54">
      <formula>LEN(TRIM(M24))=0</formula>
    </cfRule>
  </conditionalFormatting>
  <conditionalFormatting sqref="N23">
    <cfRule type="containsText" dxfId="1371" priority="31" operator="containsText" text="Green">
      <formula>NOT(ISERROR(SEARCH("Green",N23)))</formula>
    </cfRule>
    <cfRule type="containsText" dxfId="1370" priority="32" operator="containsText" text="Amber">
      <formula>NOT(ISERROR(SEARCH("Amber",N23)))</formula>
    </cfRule>
    <cfRule type="containsText" dxfId="1369" priority="33" operator="containsText" text="Red">
      <formula>NOT(ISERROR(SEARCH("Red",N23)))</formula>
    </cfRule>
  </conditionalFormatting>
  <conditionalFormatting sqref="Q4:Z4">
    <cfRule type="containsText" dxfId="1368" priority="53" operator="containsText" text="No">
      <formula>NOT(ISERROR(SEARCH("No",Q4)))</formula>
    </cfRule>
  </conditionalFormatting>
  <conditionalFormatting sqref="Q8:Z9">
    <cfRule type="containsText" dxfId="1367" priority="20" operator="containsText" text="Nac Ydy">
      <formula>NOT(ISERROR(SEARCH("Nac Ydy",Q8)))</formula>
    </cfRule>
    <cfRule type="containsText" dxfId="1366" priority="21" operator="containsText" text="Ydy">
      <formula>NOT(ISERROR(SEARCH("Ydy",Q8)))</formula>
    </cfRule>
  </conditionalFormatting>
  <conditionalFormatting sqref="Q8:Z12">
    <cfRule type="containsText" dxfId="1365" priority="19" operator="containsText" text="Ddim Yn Berthnasol">
      <formula>NOT(ISERROR(SEARCH("Ddim Yn Berthnasol",Q8)))</formula>
    </cfRule>
  </conditionalFormatting>
  <conditionalFormatting sqref="Q10:Z10">
    <cfRule type="containsText" dxfId="1364" priority="6" operator="containsText" text="Do">
      <formula>NOT(ISERROR(SEARCH("Do",Q10)))</formula>
    </cfRule>
    <cfRule type="containsText" dxfId="1363" priority="5" operator="containsText" text="Na Ddo">
      <formula>NOT(ISERROR(SEARCH("Na Ddo",Q10)))</formula>
    </cfRule>
  </conditionalFormatting>
  <conditionalFormatting sqref="Q11:Z12">
    <cfRule type="containsText" dxfId="1362" priority="8" operator="containsText" text="Ydy">
      <formula>NOT(ISERROR(SEARCH("Ydy",Q11)))</formula>
    </cfRule>
    <cfRule type="containsText" dxfId="1361" priority="7" operator="containsText" text="Nac Ydy">
      <formula>NOT(ISERROR(SEARCH("Nac Ydy",Q11)))</formula>
    </cfRule>
  </conditionalFormatting>
  <conditionalFormatting sqref="Q16:Z16">
    <cfRule type="containsText" dxfId="1360" priority="1" operator="containsText" text="Na Ddo">
      <formula>NOT(ISERROR(SEARCH("Na Ddo",Q16)))</formula>
    </cfRule>
    <cfRule type="containsText" dxfId="1359" priority="2" operator="containsText" text="Do">
      <formula>NOT(ISERROR(SEARCH("Do",Q16)))</formula>
    </cfRule>
  </conditionalFormatting>
  <conditionalFormatting sqref="Q16:Z17">
    <cfRule type="containsText" dxfId="1358" priority="16" operator="containsText" text="Ddim Yn Berthnasol">
      <formula>NOT(ISERROR(SEARCH("Ddim Yn Berthnasol",Q16)))</formula>
    </cfRule>
  </conditionalFormatting>
  <conditionalFormatting sqref="Q17:Z17">
    <cfRule type="containsText" dxfId="1357" priority="17" operator="containsText" text="Nac Ydy">
      <formula>NOT(ISERROR(SEARCH("Nac Ydy",Q17)))</formula>
    </cfRule>
    <cfRule type="containsText" dxfId="1356" priority="18" operator="containsText" text="Ydy">
      <formula>NOT(ISERROR(SEARCH("Ydy",Q17)))</formula>
    </cfRule>
  </conditionalFormatting>
  <conditionalFormatting sqref="Q21:Z22">
    <cfRule type="containsText" dxfId="1355" priority="13" operator="containsText" text="Ddim Yn Berthnasol">
      <formula>NOT(ISERROR(SEARCH("Ddim Yn Berthnasol",Q21)))</formula>
    </cfRule>
    <cfRule type="containsText" dxfId="1354" priority="14" operator="containsText" text="Nac Ydy">
      <formula>NOT(ISERROR(SEARCH("Nac Ydy",Q21)))</formula>
    </cfRule>
    <cfRule type="containsText" dxfId="1353" priority="15" operator="containsText" text="Ydy">
      <formula>NOT(ISERROR(SEARCH("Ydy",Q21)))</formula>
    </cfRule>
  </conditionalFormatting>
  <conditionalFormatting sqref="Q24:Z24">
    <cfRule type="containsText" dxfId="1352" priority="49" operator="containsText" text="Ddim Yn Berthnasol">
      <formula>NOT(ISERROR(SEARCH("Ddim Yn Berthnasol",Q24)))</formula>
    </cfRule>
  </conditionalFormatting>
  <conditionalFormatting sqref="Q24:Z26">
    <cfRule type="containsText" dxfId="1351" priority="42" operator="containsText" text="Ddim Yn Berthnasol">
      <formula>NOT(ISERROR(SEARCH("Ddim Yn Berthnasol",Q24)))</formula>
    </cfRule>
    <cfRule type="containsText" dxfId="1350" priority="48" operator="containsText" text="Coch">
      <formula>NOT(ISERROR(SEARCH("Coch",Q24)))</formula>
    </cfRule>
    <cfRule type="containsText" dxfId="1349" priority="46" operator="containsText" text="Gwyrdd">
      <formula>NOT(ISERROR(SEARCH("Gwyrdd",Q24)))</formula>
    </cfRule>
    <cfRule type="containsText" dxfId="1348" priority="47" operator="containsText" text="Melyn">
      <formula>NOT(ISERROR(SEARCH("Melyn",Q24)))</formula>
    </cfRule>
  </conditionalFormatting>
  <conditionalFormatting sqref="AA8:AA12 AA16:AA17 AA21">
    <cfRule type="cellIs" dxfId="1347" priority="50" operator="equal">
      <formula>1</formula>
    </cfRule>
    <cfRule type="cellIs" dxfId="1346" priority="51" operator="greaterThanOrEqual">
      <formula>0.5</formula>
    </cfRule>
    <cfRule type="cellIs" dxfId="1345" priority="52" operator="lessThan">
      <formula>0.5</formula>
    </cfRule>
  </conditionalFormatting>
  <conditionalFormatting sqref="AA24:AA26">
    <cfRule type="cellIs" dxfId="1344" priority="43" operator="greaterThanOrEqual">
      <formula>0.5</formula>
    </cfRule>
    <cfRule type="cellIs" dxfId="1343" priority="44" operator="lessThan">
      <formula>0.5</formula>
    </cfRule>
    <cfRule type="cellIs" dxfId="1342" priority="45" operator="equal">
      <formula>1</formula>
    </cfRule>
  </conditionalFormatting>
  <conditionalFormatting sqref="AA28">
    <cfRule type="cellIs" dxfId="1341" priority="39" operator="greaterThanOrEqual">
      <formula>0.5</formula>
    </cfRule>
    <cfRule type="cellIs" dxfId="1340" priority="40" operator="lessThan">
      <formula>0.5</formula>
    </cfRule>
    <cfRule type="cellIs" dxfId="1339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338" priority="38" operator="containsText" text="Coch">
      <formula>NOT(ISERROR(SEARCH("Coch",AB3)))</formula>
    </cfRule>
    <cfRule type="containsText" dxfId="1337" priority="36" operator="containsText" text="Gwyrdd">
      <formula>NOT(ISERROR(SEARCH("Gwyrdd",AB3)))</formula>
    </cfRule>
    <cfRule type="containsText" dxfId="1336" priority="37" operator="containsText" text="Melyn">
      <formula>NOT(ISERROR(SEARCH("Melyn",AB3)))</formula>
    </cfRule>
  </conditionalFormatting>
  <conditionalFormatting sqref="AB24:AB28">
    <cfRule type="containsBlanks" dxfId="1335" priority="34">
      <formula>LEN(TRIM(AB24))=0</formula>
    </cfRule>
  </conditionalFormatting>
  <conditionalFormatting sqref="AC23">
    <cfRule type="containsText" dxfId="1334" priority="30" operator="containsText" text="Red">
      <formula>NOT(ISERROR(SEARCH("Red",AC23)))</formula>
    </cfRule>
    <cfRule type="containsText" dxfId="1333" priority="29" operator="containsText" text="Amber">
      <formula>NOT(ISERROR(SEARCH("Amber",AC23)))</formula>
    </cfRule>
    <cfRule type="containsText" dxfId="1332" priority="28" operator="containsText" text="Green">
      <formula>NOT(ISERROR(SEARCH("Green",AC23)))</formula>
    </cfRule>
  </conditionalFormatting>
  <dataValidations count="6">
    <dataValidation type="list" allowBlank="1" showInputMessage="1" showErrorMessage="1" sqref="B5:K5 Q5:Z5" xr:uid="{27B79F6F-CF95-467C-AC3B-D950F850CBEF}">
      <formula1>"Ydy, Nac Ydy"</formula1>
    </dataValidation>
    <dataValidation type="list" allowBlank="1" showInputMessage="1" showErrorMessage="1" sqref="Q4:Z4" xr:uid="{6DC42891-9589-4974-9BAC-18745E1732C2}">
      <formula1>"16+,Dan 16"</formula1>
    </dataValidation>
    <dataValidation type="list" allowBlank="1" showInputMessage="1" showErrorMessage="1" sqref="B4:K4" xr:uid="{39BB2D05-CCD6-40EA-9FF4-4DD6B2B310D7}">
      <formula1>"16+, Dan 16 "</formula1>
    </dataValidation>
    <dataValidation type="list" allowBlank="1" showInputMessage="1" showErrorMessage="1" sqref="B22:K22 Q22:Z22" xr:uid="{2771EE48-DABA-47E5-BA99-D4BC75D8D5EF}">
      <formula1>"Yes, No, N/A"</formula1>
    </dataValidation>
    <dataValidation type="list" allowBlank="1" showInputMessage="1" showErrorMessage="1" sqref="B10:K10 Q10:Z10 B16:K16 Q16:Z16" xr:uid="{7C9F86FE-EE21-4743-8FE0-14F90C547B00}">
      <formula1>"Do, Na Ddo, Ddim Yn Berthnasol"</formula1>
    </dataValidation>
    <dataValidation type="list" allowBlank="1" showInputMessage="1" showErrorMessage="1" sqref="B8:K9 B11:K12 B17:K17 B21:K21 Q8:Z9 Q11:Z12 Q17:Z17 Q21:Z21" xr:uid="{F07F5FD4-3CC4-4BF8-B42C-6162BA9213A1}">
      <formula1>"Ydy, Nac Ydy, Ddim Yn Berthnasol"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E38D-DB86-4DB2-AF9F-EF64DCA25048}">
  <dimension ref="A1:AC29"/>
  <sheetViews>
    <sheetView zoomScale="90" zoomScaleNormal="90" workbookViewId="0">
      <selection activeCell="Q4" sqref="Q4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H7xoYBQK10qARmaMWUygcWLiOk7p9GyxpPabtyLoFYlgiDqc0OBAS+C4z5BOJboSy9K9qIYOHXJ/V5Rc4v94vQ==" saltValue="dP2cwDtJ6hcvZh37TFHOnQ==" spinCount="100000" sheet="1" selectLockedCells="1"/>
  <mergeCells count="2">
    <mergeCell ref="I28:K28"/>
    <mergeCell ref="X28:Z28"/>
  </mergeCells>
  <conditionalFormatting sqref="B1:B2 B4:K4">
    <cfRule type="containsText" dxfId="1331" priority="76" operator="containsText" text="No">
      <formula>NOT(ISERROR(SEARCH("No",B1)))</formula>
    </cfRule>
  </conditionalFormatting>
  <conditionalFormatting sqref="B8:K9">
    <cfRule type="containsText" dxfId="1330" priority="74" operator="containsText" text="Nac Ydy">
      <formula>NOT(ISERROR(SEARCH("Nac Ydy",B8)))</formula>
    </cfRule>
    <cfRule type="containsText" dxfId="1329" priority="75" operator="containsText" text="Ydy">
      <formula>NOT(ISERROR(SEARCH("Ydy",B8)))</formula>
    </cfRule>
  </conditionalFormatting>
  <conditionalFormatting sqref="B8:K12">
    <cfRule type="containsText" dxfId="1328" priority="73" operator="containsText" text="Ddim Yn Berthnasol">
      <formula>NOT(ISERROR(SEARCH("Ddim Yn Berthnasol",B8)))</formula>
    </cfRule>
  </conditionalFormatting>
  <conditionalFormatting sqref="B10:K10">
    <cfRule type="containsText" dxfId="1327" priority="10" operator="containsText" text="Do">
      <formula>NOT(ISERROR(SEARCH("Do",B10)))</formula>
    </cfRule>
    <cfRule type="containsText" dxfId="1326" priority="9" operator="containsText" text="Na Ddo">
      <formula>NOT(ISERROR(SEARCH("Na Ddo",B10)))</formula>
    </cfRule>
  </conditionalFormatting>
  <conditionalFormatting sqref="B11:K12">
    <cfRule type="containsText" dxfId="1325" priority="11" operator="containsText" text="Nac Ydy">
      <formula>NOT(ISERROR(SEARCH("Nac Ydy",B11)))</formula>
    </cfRule>
    <cfRule type="containsText" dxfId="1324" priority="12" operator="containsText" text="Ydy">
      <formula>NOT(ISERROR(SEARCH("Ydy",B11)))</formula>
    </cfRule>
  </conditionalFormatting>
  <conditionalFormatting sqref="B16:K16">
    <cfRule type="containsText" dxfId="1323" priority="3" operator="containsText" text="Na Ddo">
      <formula>NOT(ISERROR(SEARCH("Na Ddo",B16)))</formula>
    </cfRule>
    <cfRule type="containsText" dxfId="1322" priority="4" operator="containsText" text="Do">
      <formula>NOT(ISERROR(SEARCH("Do",B16)))</formula>
    </cfRule>
  </conditionalFormatting>
  <conditionalFormatting sqref="B16:K17">
    <cfRule type="containsText" dxfId="1321" priority="25" operator="containsText" text="Ddim Yn Berthnasol">
      <formula>NOT(ISERROR(SEARCH("Ddim Yn Berthnasol",B16)))</formula>
    </cfRule>
  </conditionalFormatting>
  <conditionalFormatting sqref="B17:K17">
    <cfRule type="containsText" dxfId="1320" priority="26" operator="containsText" text="Nac Ydy">
      <formula>NOT(ISERROR(SEARCH("Nac Ydy",B17)))</formula>
    </cfRule>
    <cfRule type="containsText" dxfId="1319" priority="27" operator="containsText" text="Ydy">
      <formula>NOT(ISERROR(SEARCH("Ydy",B17)))</formula>
    </cfRule>
  </conditionalFormatting>
  <conditionalFormatting sqref="B21:K22">
    <cfRule type="containsText" dxfId="1318" priority="22" operator="containsText" text="Ddim Yn Berthnasol">
      <formula>NOT(ISERROR(SEARCH("Ddim Yn Berthnasol",B21)))</formula>
    </cfRule>
    <cfRule type="containsText" dxfId="1317" priority="23" operator="containsText" text="Nac Ydy">
      <formula>NOT(ISERROR(SEARCH("Nac Ydy",B21)))</formula>
    </cfRule>
    <cfRule type="containsText" dxfId="1316" priority="24" operator="containsText" text="Ydy">
      <formula>NOT(ISERROR(SEARCH("Ydy",B21)))</formula>
    </cfRule>
  </conditionalFormatting>
  <conditionalFormatting sqref="B24:K24">
    <cfRule type="containsText" dxfId="1315" priority="69" operator="containsText" text="Ddim Yn Berthnasol">
      <formula>NOT(ISERROR(SEARCH("Ddim Yn Berthnasol",B24)))</formula>
    </cfRule>
  </conditionalFormatting>
  <conditionalFormatting sqref="B24:K26">
    <cfRule type="containsText" dxfId="1314" priority="67" operator="containsText" text="Melyn">
      <formula>NOT(ISERROR(SEARCH("Melyn",B24)))</formula>
    </cfRule>
    <cfRule type="containsText" dxfId="1313" priority="68" operator="containsText" text="Coch">
      <formula>NOT(ISERROR(SEARCH("Coch",B24)))</formula>
    </cfRule>
    <cfRule type="containsText" dxfId="1312" priority="66" operator="containsText" text="Gwyrdd">
      <formula>NOT(ISERROR(SEARCH("Gwyrdd",B24)))</formula>
    </cfRule>
    <cfRule type="containsText" dxfId="1311" priority="62" operator="containsText" text="Ddim Yn Berthnasol">
      <formula>NOT(ISERROR(SEARCH("Ddim Yn Berthnasol",B24)))</formula>
    </cfRule>
  </conditionalFormatting>
  <conditionalFormatting sqref="L8:L12 L16:L17 L21">
    <cfRule type="cellIs" dxfId="1310" priority="72" operator="lessThan">
      <formula>0.5</formula>
    </cfRule>
    <cfRule type="cellIs" dxfId="1309" priority="71" operator="greaterThanOrEqual">
      <formula>0.5</formula>
    </cfRule>
    <cfRule type="cellIs" dxfId="1308" priority="70" operator="equal">
      <formula>1</formula>
    </cfRule>
  </conditionalFormatting>
  <conditionalFormatting sqref="L24:L26">
    <cfRule type="cellIs" dxfId="1307" priority="65" operator="equal">
      <formula>1</formula>
    </cfRule>
    <cfRule type="cellIs" dxfId="1306" priority="64" operator="lessThan">
      <formula>0.5</formula>
    </cfRule>
    <cfRule type="cellIs" dxfId="1305" priority="63" operator="greaterThanOrEqual">
      <formula>0.5</formula>
    </cfRule>
  </conditionalFormatting>
  <conditionalFormatting sqref="L28">
    <cfRule type="cellIs" dxfId="1304" priority="61" operator="equal">
      <formula>1</formula>
    </cfRule>
    <cfRule type="cellIs" dxfId="1303" priority="60" operator="lessThan">
      <formula>0.5</formula>
    </cfRule>
    <cfRule type="cellIs" dxfId="1302" priority="59" operator="greaterThanOrEqual">
      <formula>0.5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301" priority="58" operator="containsText" text="Coch">
      <formula>NOT(ISERROR(SEARCH("Coch",M1)))</formula>
    </cfRule>
    <cfRule type="containsText" dxfId="1300" priority="57" operator="containsText" text="Melyn">
      <formula>NOT(ISERROR(SEARCH("Melyn",M1)))</formula>
    </cfRule>
    <cfRule type="containsText" dxfId="1299" priority="56" operator="containsText" text="Gwyrdd">
      <formula>NOT(ISERROR(SEARCH("Gwyrdd",M1)))</formula>
    </cfRule>
  </conditionalFormatting>
  <conditionalFormatting sqref="M24:M28">
    <cfRule type="containsBlanks" dxfId="1298" priority="54">
      <formula>LEN(TRIM(M24))=0</formula>
    </cfRule>
  </conditionalFormatting>
  <conditionalFormatting sqref="N23">
    <cfRule type="containsText" dxfId="1297" priority="31" operator="containsText" text="Green">
      <formula>NOT(ISERROR(SEARCH("Green",N23)))</formula>
    </cfRule>
    <cfRule type="containsText" dxfId="1296" priority="32" operator="containsText" text="Amber">
      <formula>NOT(ISERROR(SEARCH("Amber",N23)))</formula>
    </cfRule>
    <cfRule type="containsText" dxfId="1295" priority="33" operator="containsText" text="Red">
      <formula>NOT(ISERROR(SEARCH("Red",N23)))</formula>
    </cfRule>
  </conditionalFormatting>
  <conditionalFormatting sqref="Q4:Z4">
    <cfRule type="containsText" dxfId="1294" priority="53" operator="containsText" text="No">
      <formula>NOT(ISERROR(SEARCH("No",Q4)))</formula>
    </cfRule>
  </conditionalFormatting>
  <conditionalFormatting sqref="Q8:Z9">
    <cfRule type="containsText" dxfId="1293" priority="20" operator="containsText" text="Nac Ydy">
      <formula>NOT(ISERROR(SEARCH("Nac Ydy",Q8)))</formula>
    </cfRule>
    <cfRule type="containsText" dxfId="1292" priority="21" operator="containsText" text="Ydy">
      <formula>NOT(ISERROR(SEARCH("Ydy",Q8)))</formula>
    </cfRule>
  </conditionalFormatting>
  <conditionalFormatting sqref="Q8:Z12">
    <cfRule type="containsText" dxfId="1291" priority="19" operator="containsText" text="Ddim Yn Berthnasol">
      <formula>NOT(ISERROR(SEARCH("Ddim Yn Berthnasol",Q8)))</formula>
    </cfRule>
  </conditionalFormatting>
  <conditionalFormatting sqref="Q10:Z10">
    <cfRule type="containsText" dxfId="1290" priority="6" operator="containsText" text="Do">
      <formula>NOT(ISERROR(SEARCH("Do",Q10)))</formula>
    </cfRule>
    <cfRule type="containsText" dxfId="1289" priority="5" operator="containsText" text="Na Ddo">
      <formula>NOT(ISERROR(SEARCH("Na Ddo",Q10)))</formula>
    </cfRule>
  </conditionalFormatting>
  <conditionalFormatting sqref="Q11:Z12">
    <cfRule type="containsText" dxfId="1288" priority="8" operator="containsText" text="Ydy">
      <formula>NOT(ISERROR(SEARCH("Ydy",Q11)))</formula>
    </cfRule>
    <cfRule type="containsText" dxfId="1287" priority="7" operator="containsText" text="Nac Ydy">
      <formula>NOT(ISERROR(SEARCH("Nac Ydy",Q11)))</formula>
    </cfRule>
  </conditionalFormatting>
  <conditionalFormatting sqref="Q16:Z16">
    <cfRule type="containsText" dxfId="1286" priority="1" operator="containsText" text="Na Ddo">
      <formula>NOT(ISERROR(SEARCH("Na Ddo",Q16)))</formula>
    </cfRule>
    <cfRule type="containsText" dxfId="1285" priority="2" operator="containsText" text="Do">
      <formula>NOT(ISERROR(SEARCH("Do",Q16)))</formula>
    </cfRule>
  </conditionalFormatting>
  <conditionalFormatting sqref="Q16:Z17">
    <cfRule type="containsText" dxfId="1284" priority="16" operator="containsText" text="Ddim Yn Berthnasol">
      <formula>NOT(ISERROR(SEARCH("Ddim Yn Berthnasol",Q16)))</formula>
    </cfRule>
  </conditionalFormatting>
  <conditionalFormatting sqref="Q17:Z17">
    <cfRule type="containsText" dxfId="1283" priority="17" operator="containsText" text="Nac Ydy">
      <formula>NOT(ISERROR(SEARCH("Nac Ydy",Q17)))</formula>
    </cfRule>
    <cfRule type="containsText" dxfId="1282" priority="18" operator="containsText" text="Ydy">
      <formula>NOT(ISERROR(SEARCH("Ydy",Q17)))</formula>
    </cfRule>
  </conditionalFormatting>
  <conditionalFormatting sqref="Q21:Z22">
    <cfRule type="containsText" dxfId="1281" priority="13" operator="containsText" text="Ddim Yn Berthnasol">
      <formula>NOT(ISERROR(SEARCH("Ddim Yn Berthnasol",Q21)))</formula>
    </cfRule>
    <cfRule type="containsText" dxfId="1280" priority="14" operator="containsText" text="Nac Ydy">
      <formula>NOT(ISERROR(SEARCH("Nac Ydy",Q21)))</formula>
    </cfRule>
    <cfRule type="containsText" dxfId="1279" priority="15" operator="containsText" text="Ydy">
      <formula>NOT(ISERROR(SEARCH("Ydy",Q21)))</formula>
    </cfRule>
  </conditionalFormatting>
  <conditionalFormatting sqref="Q24:Z24">
    <cfRule type="containsText" dxfId="1278" priority="49" operator="containsText" text="Ddim Yn Berthnasol">
      <formula>NOT(ISERROR(SEARCH("Ddim Yn Berthnasol",Q24)))</formula>
    </cfRule>
  </conditionalFormatting>
  <conditionalFormatting sqref="Q24:Z26">
    <cfRule type="containsText" dxfId="1277" priority="42" operator="containsText" text="Ddim Yn Berthnasol">
      <formula>NOT(ISERROR(SEARCH("Ddim Yn Berthnasol",Q24)))</formula>
    </cfRule>
    <cfRule type="containsText" dxfId="1276" priority="48" operator="containsText" text="Coch">
      <formula>NOT(ISERROR(SEARCH("Coch",Q24)))</formula>
    </cfRule>
    <cfRule type="containsText" dxfId="1275" priority="46" operator="containsText" text="Gwyrdd">
      <formula>NOT(ISERROR(SEARCH("Gwyrdd",Q24)))</formula>
    </cfRule>
    <cfRule type="containsText" dxfId="1274" priority="47" operator="containsText" text="Melyn">
      <formula>NOT(ISERROR(SEARCH("Melyn",Q24)))</formula>
    </cfRule>
  </conditionalFormatting>
  <conditionalFormatting sqref="AA8:AA12 AA16:AA17 AA21">
    <cfRule type="cellIs" dxfId="1273" priority="50" operator="equal">
      <formula>1</formula>
    </cfRule>
    <cfRule type="cellIs" dxfId="1272" priority="51" operator="greaterThanOrEqual">
      <formula>0.5</formula>
    </cfRule>
    <cfRule type="cellIs" dxfId="1271" priority="52" operator="lessThan">
      <formula>0.5</formula>
    </cfRule>
  </conditionalFormatting>
  <conditionalFormatting sqref="AA24:AA26">
    <cfRule type="cellIs" dxfId="1270" priority="43" operator="greaterThanOrEqual">
      <formula>0.5</formula>
    </cfRule>
    <cfRule type="cellIs" dxfId="1269" priority="44" operator="lessThan">
      <formula>0.5</formula>
    </cfRule>
    <cfRule type="cellIs" dxfId="1268" priority="45" operator="equal">
      <formula>1</formula>
    </cfRule>
  </conditionalFormatting>
  <conditionalFormatting sqref="AA28">
    <cfRule type="cellIs" dxfId="1267" priority="39" operator="greaterThanOrEqual">
      <formula>0.5</formula>
    </cfRule>
    <cfRule type="cellIs" dxfId="1266" priority="40" operator="lessThan">
      <formula>0.5</formula>
    </cfRule>
    <cfRule type="cellIs" dxfId="1265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264" priority="38" operator="containsText" text="Coch">
      <formula>NOT(ISERROR(SEARCH("Coch",AB3)))</formula>
    </cfRule>
    <cfRule type="containsText" dxfId="1263" priority="36" operator="containsText" text="Gwyrdd">
      <formula>NOT(ISERROR(SEARCH("Gwyrdd",AB3)))</formula>
    </cfRule>
    <cfRule type="containsText" dxfId="1262" priority="37" operator="containsText" text="Melyn">
      <formula>NOT(ISERROR(SEARCH("Melyn",AB3)))</formula>
    </cfRule>
  </conditionalFormatting>
  <conditionalFormatting sqref="AB24:AB28">
    <cfRule type="containsBlanks" dxfId="1261" priority="34">
      <formula>LEN(TRIM(AB24))=0</formula>
    </cfRule>
  </conditionalFormatting>
  <conditionalFormatting sqref="AC23">
    <cfRule type="containsText" dxfId="1260" priority="30" operator="containsText" text="Red">
      <formula>NOT(ISERROR(SEARCH("Red",AC23)))</formula>
    </cfRule>
    <cfRule type="containsText" dxfId="1259" priority="29" operator="containsText" text="Amber">
      <formula>NOT(ISERROR(SEARCH("Amber",AC23)))</formula>
    </cfRule>
    <cfRule type="containsText" dxfId="1258" priority="28" operator="containsText" text="Green">
      <formula>NOT(ISERROR(SEARCH("Green",AC23)))</formula>
    </cfRule>
  </conditionalFormatting>
  <dataValidations count="6">
    <dataValidation type="list" allowBlank="1" showInputMessage="1" showErrorMessage="1" sqref="B8:K9 B11:K12 B17:K17 B21:K21 Q8:Z9 Q11:Z12 Q17:Z17 Q21:Z21" xr:uid="{B4D9B56B-05DF-476D-9C5C-4F258EB54053}">
      <formula1>"Ydy, Nac Ydy, Ddim Yn Berthnasol"</formula1>
    </dataValidation>
    <dataValidation type="list" allowBlank="1" showInputMessage="1" showErrorMessage="1" sqref="B10:K10 Q10:Z10 B16:K16 Q16:Z16" xr:uid="{486BD4C8-4F9E-42B8-BDA8-4FF46F338CE1}">
      <formula1>"Do, Na Ddo, Ddim Yn Berthnasol"</formula1>
    </dataValidation>
    <dataValidation type="list" allowBlank="1" showInputMessage="1" showErrorMessage="1" sqref="B22:K22 Q22:Z22" xr:uid="{F8792D04-6F91-46C4-8283-A0078B039970}">
      <formula1>"Yes, No, N/A"</formula1>
    </dataValidation>
    <dataValidation type="list" allowBlank="1" showInputMessage="1" showErrorMessage="1" sqref="B4:K4" xr:uid="{53CAE57C-D6ED-435D-8FB4-63721B44FA7B}">
      <formula1>"16+, Dan 16 "</formula1>
    </dataValidation>
    <dataValidation type="list" allowBlank="1" showInputMessage="1" showErrorMessage="1" sqref="Q4:Z4" xr:uid="{1A589B1C-D060-4B4D-8CE8-B7EE9781B885}">
      <formula1>"16+,Dan 16"</formula1>
    </dataValidation>
    <dataValidation type="list" allowBlank="1" showInputMessage="1" showErrorMessage="1" sqref="B5:K5 Q5:Z5" xr:uid="{6352EABA-64A2-44E4-B480-B445A6A2B89E}">
      <formula1>"Ydy, Nac Ydy"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58C3-29CF-488B-9FBC-C78955F67B88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1257" priority="76" operator="containsText" text="No">
      <formula>NOT(ISERROR(SEARCH("No",B1)))</formula>
    </cfRule>
  </conditionalFormatting>
  <conditionalFormatting sqref="B8:K9">
    <cfRule type="containsText" dxfId="1256" priority="74" operator="containsText" text="Nac Ydy">
      <formula>NOT(ISERROR(SEARCH("Nac Ydy",B8)))</formula>
    </cfRule>
    <cfRule type="containsText" dxfId="1255" priority="75" operator="containsText" text="Ydy">
      <formula>NOT(ISERROR(SEARCH("Ydy",B8)))</formula>
    </cfRule>
  </conditionalFormatting>
  <conditionalFormatting sqref="B8:K12">
    <cfRule type="containsText" dxfId="1254" priority="73" operator="containsText" text="Ddim Yn Berthnasol">
      <formula>NOT(ISERROR(SEARCH("Ddim Yn Berthnasol",B8)))</formula>
    </cfRule>
  </conditionalFormatting>
  <conditionalFormatting sqref="B10:K10">
    <cfRule type="containsText" dxfId="1253" priority="10" operator="containsText" text="Do">
      <formula>NOT(ISERROR(SEARCH("Do",B10)))</formula>
    </cfRule>
    <cfRule type="containsText" dxfId="1252" priority="9" operator="containsText" text="Na Ddo">
      <formula>NOT(ISERROR(SEARCH("Na Ddo",B10)))</formula>
    </cfRule>
  </conditionalFormatting>
  <conditionalFormatting sqref="B11:K12">
    <cfRule type="containsText" dxfId="1251" priority="11" operator="containsText" text="Nac Ydy">
      <formula>NOT(ISERROR(SEARCH("Nac Ydy",B11)))</formula>
    </cfRule>
    <cfRule type="containsText" dxfId="1250" priority="12" operator="containsText" text="Ydy">
      <formula>NOT(ISERROR(SEARCH("Ydy",B11)))</formula>
    </cfRule>
  </conditionalFormatting>
  <conditionalFormatting sqref="B16:K16">
    <cfRule type="containsText" dxfId="1249" priority="3" operator="containsText" text="Na Ddo">
      <formula>NOT(ISERROR(SEARCH("Na Ddo",B16)))</formula>
    </cfRule>
    <cfRule type="containsText" dxfId="1248" priority="4" operator="containsText" text="Do">
      <formula>NOT(ISERROR(SEARCH("Do",B16)))</formula>
    </cfRule>
  </conditionalFormatting>
  <conditionalFormatting sqref="B16:K17">
    <cfRule type="containsText" dxfId="1247" priority="25" operator="containsText" text="Ddim Yn Berthnasol">
      <formula>NOT(ISERROR(SEARCH("Ddim Yn Berthnasol",B16)))</formula>
    </cfRule>
  </conditionalFormatting>
  <conditionalFormatting sqref="B17:K17">
    <cfRule type="containsText" dxfId="1246" priority="26" operator="containsText" text="Nac Ydy">
      <formula>NOT(ISERROR(SEARCH("Nac Ydy",B17)))</formula>
    </cfRule>
    <cfRule type="containsText" dxfId="1245" priority="27" operator="containsText" text="Ydy">
      <formula>NOT(ISERROR(SEARCH("Ydy",B17)))</formula>
    </cfRule>
  </conditionalFormatting>
  <conditionalFormatting sqref="B21:K22">
    <cfRule type="containsText" dxfId="1244" priority="22" operator="containsText" text="Ddim Yn Berthnasol">
      <formula>NOT(ISERROR(SEARCH("Ddim Yn Berthnasol",B21)))</formula>
    </cfRule>
    <cfRule type="containsText" dxfId="1243" priority="23" operator="containsText" text="Nac Ydy">
      <formula>NOT(ISERROR(SEARCH("Nac Ydy",B21)))</formula>
    </cfRule>
    <cfRule type="containsText" dxfId="1242" priority="24" operator="containsText" text="Ydy">
      <formula>NOT(ISERROR(SEARCH("Ydy",B21)))</formula>
    </cfRule>
  </conditionalFormatting>
  <conditionalFormatting sqref="B24:K24">
    <cfRule type="containsText" dxfId="1241" priority="69" operator="containsText" text="Ddim Yn Berthnasol">
      <formula>NOT(ISERROR(SEARCH("Ddim Yn Berthnasol",B24)))</formula>
    </cfRule>
  </conditionalFormatting>
  <conditionalFormatting sqref="B24:K26">
    <cfRule type="containsText" dxfId="1240" priority="67" operator="containsText" text="Melyn">
      <formula>NOT(ISERROR(SEARCH("Melyn",B24)))</formula>
    </cfRule>
    <cfRule type="containsText" dxfId="1239" priority="68" operator="containsText" text="Coch">
      <formula>NOT(ISERROR(SEARCH("Coch",B24)))</formula>
    </cfRule>
    <cfRule type="containsText" dxfId="1238" priority="66" operator="containsText" text="Gwyrdd">
      <formula>NOT(ISERROR(SEARCH("Gwyrdd",B24)))</formula>
    </cfRule>
    <cfRule type="containsText" dxfId="1237" priority="62" operator="containsText" text="Ddim Yn Berthnasol">
      <formula>NOT(ISERROR(SEARCH("Ddim Yn Berthnasol",B24)))</formula>
    </cfRule>
  </conditionalFormatting>
  <conditionalFormatting sqref="L8:L12 L16:L17 L21">
    <cfRule type="cellIs" dxfId="1236" priority="72" operator="lessThan">
      <formula>0.5</formula>
    </cfRule>
    <cfRule type="cellIs" dxfId="1235" priority="71" operator="greaterThanOrEqual">
      <formula>0.5</formula>
    </cfRule>
    <cfRule type="cellIs" dxfId="1234" priority="70" operator="equal">
      <formula>1</formula>
    </cfRule>
  </conditionalFormatting>
  <conditionalFormatting sqref="L24:L26">
    <cfRule type="cellIs" dxfId="1233" priority="65" operator="equal">
      <formula>1</formula>
    </cfRule>
    <cfRule type="cellIs" dxfId="1232" priority="64" operator="lessThan">
      <formula>0.5</formula>
    </cfRule>
    <cfRule type="cellIs" dxfId="1231" priority="63" operator="greaterThanOrEqual">
      <formula>0.5</formula>
    </cfRule>
  </conditionalFormatting>
  <conditionalFormatting sqref="L28">
    <cfRule type="cellIs" dxfId="1230" priority="61" operator="equal">
      <formula>1</formula>
    </cfRule>
    <cfRule type="cellIs" dxfId="1229" priority="60" operator="lessThan">
      <formula>0.5</formula>
    </cfRule>
    <cfRule type="cellIs" dxfId="1228" priority="59" operator="greaterThanOrEqual">
      <formula>0.5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227" priority="58" operator="containsText" text="Coch">
      <formula>NOT(ISERROR(SEARCH("Coch",M1)))</formula>
    </cfRule>
    <cfRule type="containsText" dxfId="1226" priority="57" operator="containsText" text="Melyn">
      <formula>NOT(ISERROR(SEARCH("Melyn",M1)))</formula>
    </cfRule>
    <cfRule type="containsText" dxfId="1225" priority="56" operator="containsText" text="Gwyrdd">
      <formula>NOT(ISERROR(SEARCH("Gwyrdd",M1)))</formula>
    </cfRule>
  </conditionalFormatting>
  <conditionalFormatting sqref="M24:M28">
    <cfRule type="containsBlanks" dxfId="1224" priority="54">
      <formula>LEN(TRIM(M24))=0</formula>
    </cfRule>
  </conditionalFormatting>
  <conditionalFormatting sqref="N23">
    <cfRule type="containsText" dxfId="1223" priority="31" operator="containsText" text="Green">
      <formula>NOT(ISERROR(SEARCH("Green",N23)))</formula>
    </cfRule>
    <cfRule type="containsText" dxfId="1222" priority="32" operator="containsText" text="Amber">
      <formula>NOT(ISERROR(SEARCH("Amber",N23)))</formula>
    </cfRule>
    <cfRule type="containsText" dxfId="1221" priority="33" operator="containsText" text="Red">
      <formula>NOT(ISERROR(SEARCH("Red",N23)))</formula>
    </cfRule>
  </conditionalFormatting>
  <conditionalFormatting sqref="Q4:Z4">
    <cfRule type="containsText" dxfId="1220" priority="53" operator="containsText" text="No">
      <formula>NOT(ISERROR(SEARCH("No",Q4)))</formula>
    </cfRule>
  </conditionalFormatting>
  <conditionalFormatting sqref="Q8:Z9">
    <cfRule type="containsText" dxfId="1219" priority="20" operator="containsText" text="Nac Ydy">
      <formula>NOT(ISERROR(SEARCH("Nac Ydy",Q8)))</formula>
    </cfRule>
    <cfRule type="containsText" dxfId="1218" priority="21" operator="containsText" text="Ydy">
      <formula>NOT(ISERROR(SEARCH("Ydy",Q8)))</formula>
    </cfRule>
  </conditionalFormatting>
  <conditionalFormatting sqref="Q8:Z12">
    <cfRule type="containsText" dxfId="1217" priority="19" operator="containsText" text="Ddim Yn Berthnasol">
      <formula>NOT(ISERROR(SEARCH("Ddim Yn Berthnasol",Q8)))</formula>
    </cfRule>
  </conditionalFormatting>
  <conditionalFormatting sqref="Q10:Z10">
    <cfRule type="containsText" dxfId="1216" priority="6" operator="containsText" text="Do">
      <formula>NOT(ISERROR(SEARCH("Do",Q10)))</formula>
    </cfRule>
    <cfRule type="containsText" dxfId="1215" priority="5" operator="containsText" text="Na Ddo">
      <formula>NOT(ISERROR(SEARCH("Na Ddo",Q10)))</formula>
    </cfRule>
  </conditionalFormatting>
  <conditionalFormatting sqref="Q11:Z12">
    <cfRule type="containsText" dxfId="1214" priority="8" operator="containsText" text="Ydy">
      <formula>NOT(ISERROR(SEARCH("Ydy",Q11)))</formula>
    </cfRule>
    <cfRule type="containsText" dxfId="1213" priority="7" operator="containsText" text="Nac Ydy">
      <formula>NOT(ISERROR(SEARCH("Nac Ydy",Q11)))</formula>
    </cfRule>
  </conditionalFormatting>
  <conditionalFormatting sqref="Q16:Z16">
    <cfRule type="containsText" dxfId="1212" priority="1" operator="containsText" text="Na Ddo">
      <formula>NOT(ISERROR(SEARCH("Na Ddo",Q16)))</formula>
    </cfRule>
    <cfRule type="containsText" dxfId="1211" priority="2" operator="containsText" text="Do">
      <formula>NOT(ISERROR(SEARCH("Do",Q16)))</formula>
    </cfRule>
  </conditionalFormatting>
  <conditionalFormatting sqref="Q16:Z17">
    <cfRule type="containsText" dxfId="1210" priority="16" operator="containsText" text="Ddim Yn Berthnasol">
      <formula>NOT(ISERROR(SEARCH("Ddim Yn Berthnasol",Q16)))</formula>
    </cfRule>
  </conditionalFormatting>
  <conditionalFormatting sqref="Q17:Z17">
    <cfRule type="containsText" dxfId="1209" priority="17" operator="containsText" text="Nac Ydy">
      <formula>NOT(ISERROR(SEARCH("Nac Ydy",Q17)))</formula>
    </cfRule>
    <cfRule type="containsText" dxfId="1208" priority="18" operator="containsText" text="Ydy">
      <formula>NOT(ISERROR(SEARCH("Ydy",Q17)))</formula>
    </cfRule>
  </conditionalFormatting>
  <conditionalFormatting sqref="Q21:Z22">
    <cfRule type="containsText" dxfId="1207" priority="13" operator="containsText" text="Ddim Yn Berthnasol">
      <formula>NOT(ISERROR(SEARCH("Ddim Yn Berthnasol",Q21)))</formula>
    </cfRule>
    <cfRule type="containsText" dxfId="1206" priority="14" operator="containsText" text="Nac Ydy">
      <formula>NOT(ISERROR(SEARCH("Nac Ydy",Q21)))</formula>
    </cfRule>
    <cfRule type="containsText" dxfId="1205" priority="15" operator="containsText" text="Ydy">
      <formula>NOT(ISERROR(SEARCH("Ydy",Q21)))</formula>
    </cfRule>
  </conditionalFormatting>
  <conditionalFormatting sqref="Q24:Z24">
    <cfRule type="containsText" dxfId="1204" priority="49" operator="containsText" text="Ddim Yn Berthnasol">
      <formula>NOT(ISERROR(SEARCH("Ddim Yn Berthnasol",Q24)))</formula>
    </cfRule>
  </conditionalFormatting>
  <conditionalFormatting sqref="Q24:Z26">
    <cfRule type="containsText" dxfId="1203" priority="42" operator="containsText" text="Ddim Yn Berthnasol">
      <formula>NOT(ISERROR(SEARCH("Ddim Yn Berthnasol",Q24)))</formula>
    </cfRule>
    <cfRule type="containsText" dxfId="1202" priority="48" operator="containsText" text="Coch">
      <formula>NOT(ISERROR(SEARCH("Coch",Q24)))</formula>
    </cfRule>
    <cfRule type="containsText" dxfId="1201" priority="46" operator="containsText" text="Gwyrdd">
      <formula>NOT(ISERROR(SEARCH("Gwyrdd",Q24)))</formula>
    </cfRule>
    <cfRule type="containsText" dxfId="1200" priority="47" operator="containsText" text="Melyn">
      <formula>NOT(ISERROR(SEARCH("Melyn",Q24)))</formula>
    </cfRule>
  </conditionalFormatting>
  <conditionalFormatting sqref="AA8:AA12 AA16:AA17 AA21">
    <cfRule type="cellIs" dxfId="1199" priority="50" operator="equal">
      <formula>1</formula>
    </cfRule>
    <cfRule type="cellIs" dxfId="1198" priority="51" operator="greaterThanOrEqual">
      <formula>0.5</formula>
    </cfRule>
    <cfRule type="cellIs" dxfId="1197" priority="52" operator="lessThan">
      <formula>0.5</formula>
    </cfRule>
  </conditionalFormatting>
  <conditionalFormatting sqref="AA24:AA26">
    <cfRule type="cellIs" dxfId="1196" priority="43" operator="greaterThanOrEqual">
      <formula>0.5</formula>
    </cfRule>
    <cfRule type="cellIs" dxfId="1195" priority="44" operator="lessThan">
      <formula>0.5</formula>
    </cfRule>
    <cfRule type="cellIs" dxfId="1194" priority="45" operator="equal">
      <formula>1</formula>
    </cfRule>
  </conditionalFormatting>
  <conditionalFormatting sqref="AA28">
    <cfRule type="cellIs" dxfId="1193" priority="39" operator="greaterThanOrEqual">
      <formula>0.5</formula>
    </cfRule>
    <cfRule type="cellIs" dxfId="1192" priority="40" operator="lessThan">
      <formula>0.5</formula>
    </cfRule>
    <cfRule type="cellIs" dxfId="1191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190" priority="38" operator="containsText" text="Coch">
      <formula>NOT(ISERROR(SEARCH("Coch",AB3)))</formula>
    </cfRule>
    <cfRule type="containsText" dxfId="1189" priority="36" operator="containsText" text="Gwyrdd">
      <formula>NOT(ISERROR(SEARCH("Gwyrdd",AB3)))</formula>
    </cfRule>
    <cfRule type="containsText" dxfId="1188" priority="37" operator="containsText" text="Melyn">
      <formula>NOT(ISERROR(SEARCH("Melyn",AB3)))</formula>
    </cfRule>
  </conditionalFormatting>
  <conditionalFormatting sqref="AB24:AB28">
    <cfRule type="containsBlanks" dxfId="1187" priority="34">
      <formula>LEN(TRIM(AB24))=0</formula>
    </cfRule>
  </conditionalFormatting>
  <conditionalFormatting sqref="AC23">
    <cfRule type="containsText" dxfId="1186" priority="30" operator="containsText" text="Red">
      <formula>NOT(ISERROR(SEARCH("Red",AC23)))</formula>
    </cfRule>
    <cfRule type="containsText" dxfId="1185" priority="29" operator="containsText" text="Amber">
      <formula>NOT(ISERROR(SEARCH("Amber",AC23)))</formula>
    </cfRule>
    <cfRule type="containsText" dxfId="1184" priority="28" operator="containsText" text="Green">
      <formula>NOT(ISERROR(SEARCH("Green",AC23)))</formula>
    </cfRule>
  </conditionalFormatting>
  <dataValidations count="6">
    <dataValidation type="list" allowBlank="1" showInputMessage="1" showErrorMessage="1" sqref="B5:K5 Q5:Z5" xr:uid="{4DFC6CF3-7E77-4A62-B6BC-F62FBF7800A9}">
      <formula1>"Ydy, Nac Ydy"</formula1>
    </dataValidation>
    <dataValidation type="list" allowBlank="1" showInputMessage="1" showErrorMessage="1" sqref="Q4:Z4" xr:uid="{426A203B-4893-4D9C-B350-3ECD72E8C82F}">
      <formula1>"16+,Dan 16"</formula1>
    </dataValidation>
    <dataValidation type="list" allowBlank="1" showInputMessage="1" showErrorMessage="1" sqref="B4:K4" xr:uid="{15E2D114-305D-400B-9E67-8CD7F010C28B}">
      <formula1>"16+, Dan 16 "</formula1>
    </dataValidation>
    <dataValidation type="list" allowBlank="1" showInputMessage="1" showErrorMessage="1" sqref="B22:K22 Q22:Z22" xr:uid="{9ED9B519-16A0-458A-ABC7-663DA94ADA09}">
      <formula1>"Yes, No, N/A"</formula1>
    </dataValidation>
    <dataValidation type="list" allowBlank="1" showInputMessage="1" showErrorMessage="1" sqref="B10:K10 Q10:Z10 B16:K16 Q16:Z16" xr:uid="{C61F05E5-C8B9-454E-BAD0-D24A3D267722}">
      <formula1>"Do, Na Ddo, Ddim Yn Berthnasol"</formula1>
    </dataValidation>
    <dataValidation type="list" allowBlank="1" showInputMessage="1" showErrorMessage="1" sqref="B8:K9 B11:K12 B17:K17 B21:K21 Q8:Z9 Q11:Z12 Q17:Z17 Q21:Z21" xr:uid="{F313A070-04BD-476B-96EF-0ED567181D6B}">
      <formula1>"Ydy, Nac Ydy, Ddim Yn Berthnasol"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7D44-9C1E-42EE-85F7-1C9F6808F114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1183" priority="76" operator="containsText" text="No">
      <formula>NOT(ISERROR(SEARCH("No",B1)))</formula>
    </cfRule>
  </conditionalFormatting>
  <conditionalFormatting sqref="B8:K9">
    <cfRule type="containsText" dxfId="1182" priority="74" operator="containsText" text="Nac Ydy">
      <formula>NOT(ISERROR(SEARCH("Nac Ydy",B8)))</formula>
    </cfRule>
    <cfRule type="containsText" dxfId="1181" priority="75" operator="containsText" text="Ydy">
      <formula>NOT(ISERROR(SEARCH("Ydy",B8)))</formula>
    </cfRule>
  </conditionalFormatting>
  <conditionalFormatting sqref="B8:K12">
    <cfRule type="containsText" dxfId="1180" priority="73" operator="containsText" text="Ddim Yn Berthnasol">
      <formula>NOT(ISERROR(SEARCH("Ddim Yn Berthnasol",B8)))</formula>
    </cfRule>
  </conditionalFormatting>
  <conditionalFormatting sqref="B10:K10">
    <cfRule type="containsText" dxfId="1178" priority="9" operator="containsText" text="Na Ddo">
      <formula>NOT(ISERROR(SEARCH("Na Ddo",B10)))</formula>
    </cfRule>
    <cfRule type="containsText" dxfId="1179" priority="10" operator="containsText" text="Do">
      <formula>NOT(ISERROR(SEARCH("Do",B10)))</formula>
    </cfRule>
  </conditionalFormatting>
  <conditionalFormatting sqref="B11:K12">
    <cfRule type="containsText" dxfId="1177" priority="11" operator="containsText" text="Nac Ydy">
      <formula>NOT(ISERROR(SEARCH("Nac Ydy",B11)))</formula>
    </cfRule>
    <cfRule type="containsText" dxfId="1176" priority="12" operator="containsText" text="Ydy">
      <formula>NOT(ISERROR(SEARCH("Ydy",B11)))</formula>
    </cfRule>
  </conditionalFormatting>
  <conditionalFormatting sqref="B16:K16">
    <cfRule type="containsText" dxfId="1175" priority="3" operator="containsText" text="Na Ddo">
      <formula>NOT(ISERROR(SEARCH("Na Ddo",B16)))</formula>
    </cfRule>
    <cfRule type="containsText" dxfId="1174" priority="4" operator="containsText" text="Do">
      <formula>NOT(ISERROR(SEARCH("Do",B16)))</formula>
    </cfRule>
  </conditionalFormatting>
  <conditionalFormatting sqref="B16:K17">
    <cfRule type="containsText" dxfId="1173" priority="25" operator="containsText" text="Ddim Yn Berthnasol">
      <formula>NOT(ISERROR(SEARCH("Ddim Yn Berthnasol",B16)))</formula>
    </cfRule>
  </conditionalFormatting>
  <conditionalFormatting sqref="B17:K17">
    <cfRule type="containsText" dxfId="1172" priority="26" operator="containsText" text="Nac Ydy">
      <formula>NOT(ISERROR(SEARCH("Nac Ydy",B17)))</formula>
    </cfRule>
    <cfRule type="containsText" dxfId="1171" priority="27" operator="containsText" text="Ydy">
      <formula>NOT(ISERROR(SEARCH("Ydy",B17)))</formula>
    </cfRule>
  </conditionalFormatting>
  <conditionalFormatting sqref="B21:K22">
    <cfRule type="containsText" dxfId="1170" priority="22" operator="containsText" text="Ddim Yn Berthnasol">
      <formula>NOT(ISERROR(SEARCH("Ddim Yn Berthnasol",B21)))</formula>
    </cfRule>
    <cfRule type="containsText" dxfId="1169" priority="23" operator="containsText" text="Nac Ydy">
      <formula>NOT(ISERROR(SEARCH("Nac Ydy",B21)))</formula>
    </cfRule>
    <cfRule type="containsText" dxfId="1168" priority="24" operator="containsText" text="Ydy">
      <formula>NOT(ISERROR(SEARCH("Ydy",B21)))</formula>
    </cfRule>
  </conditionalFormatting>
  <conditionalFormatting sqref="B24:K24">
    <cfRule type="containsText" dxfId="1167" priority="69" operator="containsText" text="Ddim Yn Berthnasol">
      <formula>NOT(ISERROR(SEARCH("Ddim Yn Berthnasol",B24)))</formula>
    </cfRule>
  </conditionalFormatting>
  <conditionalFormatting sqref="B24:K26">
    <cfRule type="containsText" dxfId="1163" priority="62" operator="containsText" text="Ddim Yn Berthnasol">
      <formula>NOT(ISERROR(SEARCH("Ddim Yn Berthnasol",B24)))</formula>
    </cfRule>
    <cfRule type="containsText" dxfId="1164" priority="66" operator="containsText" text="Gwyrdd">
      <formula>NOT(ISERROR(SEARCH("Gwyrdd",B24)))</formula>
    </cfRule>
    <cfRule type="containsText" dxfId="1166" priority="67" operator="containsText" text="Melyn">
      <formula>NOT(ISERROR(SEARCH("Melyn",B24)))</formula>
    </cfRule>
    <cfRule type="containsText" dxfId="1165" priority="68" operator="containsText" text="Coch">
      <formula>NOT(ISERROR(SEARCH("Coch",B24)))</formula>
    </cfRule>
  </conditionalFormatting>
  <conditionalFormatting sqref="L8:L12 L16:L17 L21">
    <cfRule type="cellIs" dxfId="1160" priority="70" operator="equal">
      <formula>1</formula>
    </cfRule>
    <cfRule type="cellIs" dxfId="1161" priority="71" operator="greaterThanOrEqual">
      <formula>0.5</formula>
    </cfRule>
    <cfRule type="cellIs" dxfId="1162" priority="72" operator="lessThan">
      <formula>0.5</formula>
    </cfRule>
  </conditionalFormatting>
  <conditionalFormatting sqref="L24:L26">
    <cfRule type="cellIs" dxfId="1157" priority="63" operator="greaterThanOrEqual">
      <formula>0.5</formula>
    </cfRule>
    <cfRule type="cellIs" dxfId="1158" priority="64" operator="lessThan">
      <formula>0.5</formula>
    </cfRule>
    <cfRule type="cellIs" dxfId="1159" priority="65" operator="equal">
      <formula>1</formula>
    </cfRule>
  </conditionalFormatting>
  <conditionalFormatting sqref="L28">
    <cfRule type="cellIs" dxfId="1154" priority="59" operator="greaterThanOrEqual">
      <formula>0.5</formula>
    </cfRule>
    <cfRule type="cellIs" dxfId="1155" priority="60" operator="lessThan">
      <formula>0.5</formula>
    </cfRule>
    <cfRule type="cellIs" dxfId="1156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151" priority="56" operator="containsText" text="Gwyrdd">
      <formula>NOT(ISERROR(SEARCH("Gwyrdd",M1)))</formula>
    </cfRule>
    <cfRule type="containsText" dxfId="1152" priority="57" operator="containsText" text="Melyn">
      <formula>NOT(ISERROR(SEARCH("Melyn",M1)))</formula>
    </cfRule>
    <cfRule type="containsText" dxfId="1153" priority="58" operator="containsText" text="Coch">
      <formula>NOT(ISERROR(SEARCH("Coch",M1)))</formula>
    </cfRule>
  </conditionalFormatting>
  <conditionalFormatting sqref="M24:M28">
    <cfRule type="containsBlanks" dxfId="1150" priority="54">
      <formula>LEN(TRIM(M24))=0</formula>
    </cfRule>
  </conditionalFormatting>
  <conditionalFormatting sqref="N23">
    <cfRule type="containsText" dxfId="1149" priority="31" operator="containsText" text="Green">
      <formula>NOT(ISERROR(SEARCH("Green",N23)))</formula>
    </cfRule>
    <cfRule type="containsText" dxfId="1148" priority="32" operator="containsText" text="Amber">
      <formula>NOT(ISERROR(SEARCH("Amber",N23)))</formula>
    </cfRule>
    <cfRule type="containsText" dxfId="1147" priority="33" operator="containsText" text="Red">
      <formula>NOT(ISERROR(SEARCH("Red",N23)))</formula>
    </cfRule>
  </conditionalFormatting>
  <conditionalFormatting sqref="Q4:Z4">
    <cfRule type="containsText" dxfId="1146" priority="53" operator="containsText" text="No">
      <formula>NOT(ISERROR(SEARCH("No",Q4)))</formula>
    </cfRule>
  </conditionalFormatting>
  <conditionalFormatting sqref="Q8:Z9">
    <cfRule type="containsText" dxfId="1145" priority="20" operator="containsText" text="Nac Ydy">
      <formula>NOT(ISERROR(SEARCH("Nac Ydy",Q8)))</formula>
    </cfRule>
    <cfRule type="containsText" dxfId="1144" priority="21" operator="containsText" text="Ydy">
      <formula>NOT(ISERROR(SEARCH("Ydy",Q8)))</formula>
    </cfRule>
  </conditionalFormatting>
  <conditionalFormatting sqref="Q8:Z12">
    <cfRule type="containsText" dxfId="1143" priority="19" operator="containsText" text="Ddim Yn Berthnasol">
      <formula>NOT(ISERROR(SEARCH("Ddim Yn Berthnasol",Q8)))</formula>
    </cfRule>
  </conditionalFormatting>
  <conditionalFormatting sqref="Q10:Z10">
    <cfRule type="containsText" dxfId="1141" priority="5" operator="containsText" text="Na Ddo">
      <formula>NOT(ISERROR(SEARCH("Na Ddo",Q10)))</formula>
    </cfRule>
    <cfRule type="containsText" dxfId="1142" priority="6" operator="containsText" text="Do">
      <formula>NOT(ISERROR(SEARCH("Do",Q10)))</formula>
    </cfRule>
  </conditionalFormatting>
  <conditionalFormatting sqref="Q11:Z12">
    <cfRule type="containsText" dxfId="1139" priority="7" operator="containsText" text="Nac Ydy">
      <formula>NOT(ISERROR(SEARCH("Nac Ydy",Q11)))</formula>
    </cfRule>
    <cfRule type="containsText" dxfId="1140" priority="8" operator="containsText" text="Ydy">
      <formula>NOT(ISERROR(SEARCH("Ydy",Q11)))</formula>
    </cfRule>
  </conditionalFormatting>
  <conditionalFormatting sqref="Q16:Z16">
    <cfRule type="containsText" dxfId="1138" priority="1" operator="containsText" text="Na Ddo">
      <formula>NOT(ISERROR(SEARCH("Na Ddo",Q16)))</formula>
    </cfRule>
    <cfRule type="containsText" dxfId="1137" priority="2" operator="containsText" text="Do">
      <formula>NOT(ISERROR(SEARCH("Do",Q16)))</formula>
    </cfRule>
  </conditionalFormatting>
  <conditionalFormatting sqref="Q16:Z17">
    <cfRule type="containsText" dxfId="1136" priority="16" operator="containsText" text="Ddim Yn Berthnasol">
      <formula>NOT(ISERROR(SEARCH("Ddim Yn Berthnasol",Q16)))</formula>
    </cfRule>
  </conditionalFormatting>
  <conditionalFormatting sqref="Q17:Z17">
    <cfRule type="containsText" dxfId="1135" priority="17" operator="containsText" text="Nac Ydy">
      <formula>NOT(ISERROR(SEARCH("Nac Ydy",Q17)))</formula>
    </cfRule>
    <cfRule type="containsText" dxfId="1134" priority="18" operator="containsText" text="Ydy">
      <formula>NOT(ISERROR(SEARCH("Ydy",Q17)))</formula>
    </cfRule>
  </conditionalFormatting>
  <conditionalFormatting sqref="Q21:Z22">
    <cfRule type="containsText" dxfId="1133" priority="13" operator="containsText" text="Ddim Yn Berthnasol">
      <formula>NOT(ISERROR(SEARCH("Ddim Yn Berthnasol",Q21)))</formula>
    </cfRule>
    <cfRule type="containsText" dxfId="1132" priority="14" operator="containsText" text="Nac Ydy">
      <formula>NOT(ISERROR(SEARCH("Nac Ydy",Q21)))</formula>
    </cfRule>
    <cfRule type="containsText" dxfId="1131" priority="15" operator="containsText" text="Ydy">
      <formula>NOT(ISERROR(SEARCH("Ydy",Q21)))</formula>
    </cfRule>
  </conditionalFormatting>
  <conditionalFormatting sqref="Q24:Z24">
    <cfRule type="containsText" dxfId="1130" priority="49" operator="containsText" text="Ddim Yn Berthnasol">
      <formula>NOT(ISERROR(SEARCH("Ddim Yn Berthnasol",Q24)))</formula>
    </cfRule>
  </conditionalFormatting>
  <conditionalFormatting sqref="Q24:Z26">
    <cfRule type="containsText" dxfId="1129" priority="42" operator="containsText" text="Ddim Yn Berthnasol">
      <formula>NOT(ISERROR(SEARCH("Ddim Yn Berthnasol",Q24)))</formula>
    </cfRule>
    <cfRule type="containsText" dxfId="1127" priority="46" operator="containsText" text="Gwyrdd">
      <formula>NOT(ISERROR(SEARCH("Gwyrdd",Q24)))</formula>
    </cfRule>
    <cfRule type="containsText" dxfId="1126" priority="47" operator="containsText" text="Melyn">
      <formula>NOT(ISERROR(SEARCH("Melyn",Q24)))</formula>
    </cfRule>
    <cfRule type="containsText" dxfId="1128" priority="48" operator="containsText" text="Coch">
      <formula>NOT(ISERROR(SEARCH("Coch",Q24)))</formula>
    </cfRule>
  </conditionalFormatting>
  <conditionalFormatting sqref="AA8:AA12 AA16:AA17 AA21">
    <cfRule type="cellIs" dxfId="1125" priority="50" operator="equal">
      <formula>1</formula>
    </cfRule>
    <cfRule type="cellIs" dxfId="1124" priority="51" operator="greaterThanOrEqual">
      <formula>0.5</formula>
    </cfRule>
    <cfRule type="cellIs" dxfId="1123" priority="52" operator="lessThan">
      <formula>0.5</formula>
    </cfRule>
  </conditionalFormatting>
  <conditionalFormatting sqref="AA24:AA26">
    <cfRule type="cellIs" dxfId="1122" priority="43" operator="greaterThanOrEqual">
      <formula>0.5</formula>
    </cfRule>
    <cfRule type="cellIs" dxfId="1121" priority="44" operator="lessThan">
      <formula>0.5</formula>
    </cfRule>
    <cfRule type="cellIs" dxfId="1120" priority="45" operator="equal">
      <formula>1</formula>
    </cfRule>
  </conditionalFormatting>
  <conditionalFormatting sqref="AA28">
    <cfRule type="cellIs" dxfId="1119" priority="39" operator="greaterThanOrEqual">
      <formula>0.5</formula>
    </cfRule>
    <cfRule type="cellIs" dxfId="1118" priority="40" operator="lessThan">
      <formula>0.5</formula>
    </cfRule>
    <cfRule type="cellIs" dxfId="1117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115" priority="36" operator="containsText" text="Gwyrdd">
      <formula>NOT(ISERROR(SEARCH("Gwyrdd",AB3)))</formula>
    </cfRule>
    <cfRule type="containsText" dxfId="1114" priority="37" operator="containsText" text="Melyn">
      <formula>NOT(ISERROR(SEARCH("Melyn",AB3)))</formula>
    </cfRule>
    <cfRule type="containsText" dxfId="1116" priority="38" operator="containsText" text="Coch">
      <formula>NOT(ISERROR(SEARCH("Coch",AB3)))</formula>
    </cfRule>
  </conditionalFormatting>
  <conditionalFormatting sqref="AB24:AB28">
    <cfRule type="containsBlanks" dxfId="1113" priority="34">
      <formula>LEN(TRIM(AB24))=0</formula>
    </cfRule>
  </conditionalFormatting>
  <conditionalFormatting sqref="AC23">
    <cfRule type="containsText" dxfId="1110" priority="28" operator="containsText" text="Green">
      <formula>NOT(ISERROR(SEARCH("Green",AC23)))</formula>
    </cfRule>
    <cfRule type="containsText" dxfId="1111" priority="29" operator="containsText" text="Amber">
      <formula>NOT(ISERROR(SEARCH("Amber",AC23)))</formula>
    </cfRule>
    <cfRule type="containsText" dxfId="1112" priority="30" operator="containsText" text="Red">
      <formula>NOT(ISERROR(SEARCH("Red",AC23)))</formula>
    </cfRule>
  </conditionalFormatting>
  <dataValidations count="6">
    <dataValidation type="list" allowBlank="1" showInputMessage="1" showErrorMessage="1" sqref="B8:K9 B11:K12 B17:K17 B21:K21 Q8:Z9 Q11:Z12 Q17:Z17 Q21:Z21" xr:uid="{CF8DE791-3169-4349-A8C6-54EE3893510F}">
      <formula1>"Ydy, Nac Ydy, Ddim Yn Berthnasol"</formula1>
    </dataValidation>
    <dataValidation type="list" allowBlank="1" showInputMessage="1" showErrorMessage="1" sqref="B10:K10 Q10:Z10 B16:K16 Q16:Z16" xr:uid="{027F8B93-F379-44E6-9543-BDAA89FE6AFF}">
      <formula1>"Do, Na Ddo, Ddim Yn Berthnasol"</formula1>
    </dataValidation>
    <dataValidation type="list" allowBlank="1" showInputMessage="1" showErrorMessage="1" sqref="B22:K22 Q22:Z22" xr:uid="{7EFE60A2-B3D9-4DEC-B0F8-EC45013DA899}">
      <formula1>"Yes, No, N/A"</formula1>
    </dataValidation>
    <dataValidation type="list" allowBlank="1" showInputMessage="1" showErrorMessage="1" sqref="B4:K4" xr:uid="{221F28E1-621D-449C-96C1-2F0232AABA58}">
      <formula1>"16+, Dan 16 "</formula1>
    </dataValidation>
    <dataValidation type="list" allowBlank="1" showInputMessage="1" showErrorMessage="1" sqref="Q4:Z4" xr:uid="{BA1F1C0F-E95A-411C-A538-8047019AD193}">
      <formula1>"16+,Dan 16"</formula1>
    </dataValidation>
    <dataValidation type="list" allowBlank="1" showInputMessage="1" showErrorMessage="1" sqref="B5:K5 Q5:Z5" xr:uid="{5FAD7718-8FF3-4986-BC4D-1ED1F4013E2E}">
      <formula1>"Ydy, Nac Ydy"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587A-253F-44A6-B306-5BA06FB4FABB}">
  <dimension ref="A1:AC29"/>
  <sheetViews>
    <sheetView zoomScale="90" zoomScaleNormal="90" workbookViewId="0">
      <selection activeCell="N17" sqref="N17"/>
    </sheetView>
  </sheetViews>
  <sheetFormatPr defaultRowHeight="15" x14ac:dyDescent="0.25"/>
  <cols>
    <col min="1" max="1" width="43.85546875" customWidth="1"/>
    <col min="2" max="11" width="9.5703125" customWidth="1"/>
    <col min="12" max="12" width="11.85546875" customWidth="1"/>
    <col min="14" max="14" width="14.42578125" customWidth="1"/>
    <col min="16" max="16" width="43.85546875" customWidth="1"/>
    <col min="27" max="27" width="11.140625" customWidth="1"/>
    <col min="28" max="28" width="13.7109375" customWidth="1"/>
    <col min="29" max="29" width="9.85546875" bestFit="1" customWidth="1"/>
  </cols>
  <sheetData>
    <row r="1" spans="1:29" ht="18.75" x14ac:dyDescent="0.3">
      <c r="A1" s="62" t="s">
        <v>46</v>
      </c>
      <c r="P1" s="16" t="s">
        <v>109</v>
      </c>
      <c r="Q1" s="17"/>
    </row>
    <row r="2" spans="1:29" ht="18.75" x14ac:dyDescent="0.3">
      <c r="A2" s="31"/>
      <c r="P2" s="31"/>
    </row>
    <row r="3" spans="1:29" s="19" customFormat="1" ht="15.75" x14ac:dyDescent="0.25">
      <c r="A3" s="39" t="s">
        <v>110</v>
      </c>
      <c r="B3" s="38">
        <v>1</v>
      </c>
      <c r="C3" s="38">
        <v>2</v>
      </c>
      <c r="D3" s="38">
        <v>3</v>
      </c>
      <c r="E3" s="38">
        <v>4</v>
      </c>
      <c r="F3" s="38">
        <v>5</v>
      </c>
      <c r="G3" s="38">
        <v>6</v>
      </c>
      <c r="H3" s="38">
        <v>7</v>
      </c>
      <c r="I3" s="38">
        <v>8</v>
      </c>
      <c r="J3" s="38">
        <v>9</v>
      </c>
      <c r="K3" s="38">
        <v>10</v>
      </c>
      <c r="P3" s="39" t="s">
        <v>110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</row>
    <row r="4" spans="1:29" s="19" customFormat="1" ht="15.75" x14ac:dyDescent="0.25">
      <c r="A4" s="40" t="s">
        <v>111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P4" s="40" t="s">
        <v>111</v>
      </c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9" s="19" customFormat="1" ht="15.75" x14ac:dyDescent="0.25">
      <c r="A5" s="40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P5" s="40" t="s">
        <v>112</v>
      </c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9" ht="15.75" thickBot="1" x14ac:dyDescent="0.3">
      <c r="A6" s="1" t="s">
        <v>113</v>
      </c>
      <c r="L6" s="19"/>
      <c r="M6" s="19"/>
      <c r="N6" s="19"/>
      <c r="O6" s="18"/>
      <c r="P6" s="1" t="s">
        <v>113</v>
      </c>
      <c r="AA6" s="19"/>
      <c r="AB6" s="19"/>
      <c r="AC6" s="19"/>
    </row>
    <row r="7" spans="1:29" s="19" customFormat="1" ht="39" thickBot="1" x14ac:dyDescent="0.3">
      <c r="A7" s="28" t="s">
        <v>114</v>
      </c>
      <c r="B7" s="38">
        <v>1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0" t="s">
        <v>115</v>
      </c>
      <c r="M7" s="30" t="s">
        <v>116</v>
      </c>
      <c r="N7" s="30" t="s">
        <v>50</v>
      </c>
      <c r="P7" s="28" t="s">
        <v>114</v>
      </c>
      <c r="Q7" s="38">
        <v>1</v>
      </c>
      <c r="R7" s="38">
        <v>2</v>
      </c>
      <c r="S7" s="38">
        <v>3</v>
      </c>
      <c r="T7" s="38">
        <v>4</v>
      </c>
      <c r="U7" s="38">
        <v>5</v>
      </c>
      <c r="V7" s="38">
        <v>6</v>
      </c>
      <c r="W7" s="38">
        <v>7</v>
      </c>
      <c r="X7" s="38">
        <v>8</v>
      </c>
      <c r="Y7" s="38">
        <v>9</v>
      </c>
      <c r="Z7" s="38">
        <v>10</v>
      </c>
      <c r="AA7" s="30" t="s">
        <v>115</v>
      </c>
      <c r="AB7" s="30" t="s">
        <v>116</v>
      </c>
      <c r="AC7" s="30" t="s">
        <v>50</v>
      </c>
    </row>
    <row r="8" spans="1:29" ht="26.25" thickBot="1" x14ac:dyDescent="0.3">
      <c r="A8" s="33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32" t="str">
        <f>IFERROR(COUNTIFS(B8:K8,"Ydy",B$4:K$4,"16+")/((COUNTIFS(B8:K8,"Ydy",B$4:K$4,"16+")+COUNTIFS(B8:K8,"Nac Ydy",B$4:K$4,"16+"))),"")</f>
        <v/>
      </c>
      <c r="M8" s="32" t="str">
        <f>IF(COUNTIF(B8:K8,"")&gt;0,"",IF(L8=1,"Gwyrdd",IF(L8&gt;=0.5,"Melyn","Coch")))</f>
        <v/>
      </c>
      <c r="N8" s="72"/>
      <c r="P8" s="33" t="s">
        <v>117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32" t="str">
        <f>IFERROR(COUNTIFS(Q8:Z8,"Ydy",Q$4:Z$4,"16+")/((COUNTIFS(Q8:Z8,"Ydy",Q$4:Z$4,"16+")+COUNTIFS(Q8:Z8,"Nac Ydy",Q$4:Z$4,"16+"))),"")</f>
        <v/>
      </c>
      <c r="AB8" s="32" t="str">
        <f>IF(COUNTIF(Q8:Z8,"")&gt;0,"",IF(AA8=1,"Gwyrdd",IF(AA8&gt;=0.5,"Melyn","Coch")))</f>
        <v/>
      </c>
      <c r="AC8" s="72"/>
    </row>
    <row r="9" spans="1:29" ht="26.25" thickBot="1" x14ac:dyDescent="0.3">
      <c r="A9" s="33" t="s">
        <v>118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32" t="str">
        <f>IFERROR(COUNTIFS(B9:K9,"Ydy",B$4:K$4,"16+")/((COUNTIFS(B9:K9,"Ydy",B$4:K$4,"16+")+COUNTIFS(B9:K9,"Nac Ydy",B$4:K$4,"16+"))),"")</f>
        <v/>
      </c>
      <c r="M9" s="32" t="str">
        <f>IF(COUNTIF(B9:K9,"")&gt;0,"",IF(L9=1,"Gwyrdd",IF(L9&gt;=0.5,"Melyn","Coch")))</f>
        <v/>
      </c>
      <c r="N9" s="72"/>
      <c r="P9" s="33" t="s">
        <v>118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32" t="str">
        <f>IFERROR(COUNTIFS(Q9:Z9,"Ydy",Q$4:Z$4,"16+")/((COUNTIFS(Q9:Z9,"Ydy",Q$4:Z$4,"16+")+COUNTIFS(Q9:Z9,"Nac Ydy",Q$4:Z$4,"16+"))),"")</f>
        <v/>
      </c>
      <c r="AB9" s="32" t="str">
        <f>IF(COUNTIF(Q9:Z9,"")&gt;0,"",IF(AA9=1,"Gwyrdd",IF(AA9&gt;=0.5,"Melyn","Coch")))</f>
        <v/>
      </c>
      <c r="AC9" s="72"/>
    </row>
    <row r="10" spans="1:29" ht="41.25" customHeight="1" thickBot="1" x14ac:dyDescent="0.3">
      <c r="A10" s="33" t="s">
        <v>119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32" t="str">
        <f>IFERROR(COUNTIFS(B10:K10,"Do",B$4:K$4,"16+")/((COUNTIFS(B10:K10,"Do",B$4:K$4,"16+")+COUNTIFS(B10:K10,"Na Ddo",B$4:K$4,"16+"))),"")</f>
        <v/>
      </c>
      <c r="M10" s="32" t="str">
        <f>IF(COUNTIF(B10:K10,"")&gt;0,"",IF(L10=1,"Gwyrdd",IF(L10&gt;=0.5,"Melyn","Coch")))</f>
        <v/>
      </c>
      <c r="N10" s="72"/>
      <c r="P10" s="33" t="s">
        <v>119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32" t="str">
        <f>IFERROR(COUNTIFS(Q10:Z10,"Do",Q$4:Z$4,"16+")/((COUNTIFS(Q10:Z10,"Do",Q$4:Z$4,"16+")+COUNTIFS(Q10:Z10,"Na Ddo",Q$4:Z$4,"16+"))),"")</f>
        <v/>
      </c>
      <c r="AB10" s="32" t="str">
        <f>IF(COUNTIF(Q10:Z10,"")&gt;0,"",IF(AA10=1,"Gwyrdd",IF(AA10&gt;=0.5,"Melyn","Coch")))</f>
        <v/>
      </c>
      <c r="AC10" s="72"/>
    </row>
    <row r="11" spans="1:29" ht="43.5" customHeight="1" thickBot="1" x14ac:dyDescent="0.3">
      <c r="A11" s="33" t="s">
        <v>120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32" t="str">
        <f>IFERROR(COUNTIFS(B11:K11,"Ydy",B$4:K$4,"16+")/((COUNTIFS(B11:K11,"Ydy",B$4:K$4,"16+")+COUNTIFS(B11:K11,"Nac Ydy",B$4:K$4,"16+"))),"")</f>
        <v/>
      </c>
      <c r="M11" s="32" t="str">
        <f>IF(COUNTIF(B11:K11,"")&gt;0,"",IF(L11=1,"Gwyrdd",IF(L11&gt;=0.5,"Melyn","Coch")))</f>
        <v/>
      </c>
      <c r="N11" s="72"/>
      <c r="P11" s="33" t="s">
        <v>120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32" t="str">
        <f>IFERROR(COUNTIFS(Q11:Z11,"Ydy",Q$4:Z$4,"16+")/((COUNTIFS(Q11:Z11,"Ydy",Q$4:Z$4,"16+")+COUNTIFS(Q11:Z11,"Nac Ydy",Q$4:Z$4,"16+"))),"")</f>
        <v/>
      </c>
      <c r="AB11" s="32" t="str">
        <f>IF(COUNTIF(Q11:Z11,"")&gt;0,"",IF(AA11=1,"Gwyrdd",IF(AA11&gt;=0.5,"Melyn","Coch")))</f>
        <v/>
      </c>
      <c r="AC11" s="72"/>
    </row>
    <row r="12" spans="1:29" ht="26.25" thickBot="1" x14ac:dyDescent="0.3">
      <c r="A12" s="33" t="s">
        <v>121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2" t="str">
        <f>IFERROR(COUNTIFS(B12:K12,"Ydy",B$4:K$4,"16+")/((COUNTIFS(B12:K12,"Ydy",B$4:K$4,"16+")+COUNTIFS(B12:K12,"Nac Ydy",B$4:K$4,"16+"))),"")</f>
        <v/>
      </c>
      <c r="M12" s="32" t="str">
        <f>IF(COUNTIF(B12:K12,"")&gt;0,"",IF(L12=1,"Gwyrdd",IF(L12&gt;=0.5,"Melyn","Coch")))</f>
        <v/>
      </c>
      <c r="N12" s="72"/>
      <c r="P12" s="33" t="s">
        <v>121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32" t="str">
        <f>IFERROR(COUNTIFS(Q12:Z12,"Ydy",Q$4:Z$4,"16+")/((COUNTIFS(Q12:Z12,"Ydy",Q$4:Z$4,"16+")+COUNTIFS(Q12:Z12,"Nac Ydy",Q$4:Z$4,"16+"))),"")</f>
        <v/>
      </c>
      <c r="AB12" s="32" t="str">
        <f>IF(COUNTIF(Q12:Z12,"")&gt;0,"",IF(AA12=1,"Gwyrdd",IF(AA12&gt;=0.5,"Melyn","Coch")))</f>
        <v/>
      </c>
      <c r="AC12" s="72"/>
    </row>
    <row r="13" spans="1:29" x14ac:dyDescent="0.25">
      <c r="A13" s="7"/>
      <c r="B13" s="2"/>
      <c r="C13" s="2"/>
      <c r="P13" s="7"/>
      <c r="Q13" s="2"/>
      <c r="R13" s="2"/>
    </row>
    <row r="14" spans="1:29" ht="30.75" thickBot="1" x14ac:dyDescent="0.3">
      <c r="A14" s="35" t="s">
        <v>122</v>
      </c>
      <c r="L14" s="19"/>
      <c r="M14" s="19"/>
      <c r="N14" s="19"/>
      <c r="P14" s="35" t="s">
        <v>122</v>
      </c>
      <c r="AA14" s="19"/>
      <c r="AB14" s="19"/>
      <c r="AC14" s="19"/>
    </row>
    <row r="15" spans="1:29" s="19" customFormat="1" ht="39" thickBot="1" x14ac:dyDescent="0.3">
      <c r="A15" s="36" t="s">
        <v>114</v>
      </c>
      <c r="B15" s="37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7">
        <v>10</v>
      </c>
      <c r="L15" s="30" t="s">
        <v>115</v>
      </c>
      <c r="M15" s="30" t="s">
        <v>116</v>
      </c>
      <c r="N15" s="30" t="s">
        <v>50</v>
      </c>
      <c r="P15" s="36" t="s">
        <v>114</v>
      </c>
      <c r="Q15" s="37">
        <v>1</v>
      </c>
      <c r="R15" s="37">
        <v>2</v>
      </c>
      <c r="S15" s="37">
        <v>3</v>
      </c>
      <c r="T15" s="37">
        <v>4</v>
      </c>
      <c r="U15" s="37">
        <v>5</v>
      </c>
      <c r="V15" s="37">
        <v>6</v>
      </c>
      <c r="W15" s="37">
        <v>7</v>
      </c>
      <c r="X15" s="37">
        <v>8</v>
      </c>
      <c r="Y15" s="37">
        <v>9</v>
      </c>
      <c r="Z15" s="37">
        <v>10</v>
      </c>
      <c r="AA15" s="30" t="s">
        <v>115</v>
      </c>
      <c r="AB15" s="30" t="s">
        <v>116</v>
      </c>
      <c r="AC15" s="30" t="s">
        <v>50</v>
      </c>
    </row>
    <row r="16" spans="1:29" ht="48" customHeight="1" thickBot="1" x14ac:dyDescent="0.3">
      <c r="A16" s="3" t="s">
        <v>123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2" t="str">
        <f>IFERROR(COUNTIFS(B9:K9,"Ydy",B$4:K$4,"16+",B$5:K$5,"Nac Ydy")/((COUNTIFS(B9:K9,"Ydy",B$4:K$4,"16+",B$5:K$5,"Nac Ydy")+COUNTIFS(B9:K9,"Nac Ydy",B$4:K$4,"16+",B$5:K$5,"Nac Ydy"))),"")</f>
        <v/>
      </c>
      <c r="M16" s="32" t="str">
        <f>IF(COUNTIF(B16:K16,"")&gt;0,"",IF(L16=1,"Gwyrdd",IF(L16&gt;=0.5,"Melyn","Coch")))</f>
        <v/>
      </c>
      <c r="N16" s="72"/>
      <c r="P16" s="3" t="s">
        <v>123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32" t="str">
        <f>IFERROR(COUNTIFS(Q9:Z9,"Ydy",Q$4:Z$4,"16+",Q$5:Z$5,"Nac Ydy")/((COUNTIFS(Q9:Z9,"Ydy",Q$4:Z$4,"16+",Q$5:Z$5,"Nac Ydy")+COUNTIFS(Q9:Z9,"Nac Ydy",Q$4:Z$4,"16+",Q$5:Z$5,"Nac Ydy"))),"")</f>
        <v/>
      </c>
      <c r="AB16" s="32" t="str">
        <f>IF(COUNTIF(Q16:Z16,"")&gt;0,"",IF(AA16=1,"Gwyrdd",IF(AA16&gt;=0.5,"Melyn","Coch")))</f>
        <v/>
      </c>
      <c r="AC16" s="72"/>
    </row>
    <row r="17" spans="1:29" ht="26.25" thickBot="1" x14ac:dyDescent="0.3">
      <c r="A17" s="3" t="s">
        <v>124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32" t="str">
        <f>IFERROR(COUNTIFS(B10:K10,"Do",B$4:K$4,"16+",B$5:K$5,"Nac Ydy")/((COUNTIFS(B10:K10,"Do",B$4:K$4,"16+",B$5:K$5,"Nac Ydy")+COUNTIFS(B10:K10,"Na Ddo",B$4:K$4,"16+",B$5:K$5,"Nac Ydy"))),"")</f>
        <v/>
      </c>
      <c r="M17" s="32" t="str">
        <f>IF(COUNTIF(B17:K17,"")&gt;0,"",IF(L17=1,"Gwyrdd",IF(L17&gt;=0.5,"Melyn","Coch")))</f>
        <v/>
      </c>
      <c r="N17" s="72"/>
      <c r="P17" s="3" t="s">
        <v>124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32" t="str">
        <f>IFERROR(COUNTIFS(Q10:Z10,"Do",Q$4:Z$4,"16+",Q$5:Z$5,"Nac Ydy")/((COUNTIFS(Q10:Z10,"Do",Q$4:Z$4,"16+",Q$5:Z$5,"Nac Ydy")+COUNTIFS(Q10:Z10,"Na Ddo",Q$4:Z$4,"16+",Q$5:Z$5,"Nac Ydy"))),"")</f>
        <v/>
      </c>
      <c r="AB17" s="32" t="str">
        <f>IF(COUNTIF(Q17:Z17,"")&gt;0,"",IF(AA17=1,"Gwyrdd",IF(AA17&gt;=0.5,"Melyn","Coch")))</f>
        <v/>
      </c>
      <c r="AC17" s="72"/>
    </row>
    <row r="18" spans="1:29" x14ac:dyDescent="0.25">
      <c r="A18" s="7"/>
      <c r="B18" s="2"/>
      <c r="C18" s="2"/>
      <c r="P18" s="7"/>
      <c r="Q18" s="2"/>
      <c r="R18" s="2"/>
    </row>
    <row r="19" spans="1:29" ht="15.75" thickBot="1" x14ac:dyDescent="0.3">
      <c r="A19" s="1" t="s">
        <v>125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19"/>
      <c r="N19" s="19"/>
      <c r="P19" s="1" t="s">
        <v>125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19"/>
      <c r="AC19" s="19"/>
    </row>
    <row r="20" spans="1:29" s="19" customFormat="1" ht="39" thickBot="1" x14ac:dyDescent="0.3">
      <c r="A20" s="28" t="s">
        <v>114</v>
      </c>
      <c r="B20" s="37">
        <v>1</v>
      </c>
      <c r="C20" s="37">
        <v>2</v>
      </c>
      <c r="D20" s="37">
        <v>3</v>
      </c>
      <c r="E20" s="37">
        <v>4</v>
      </c>
      <c r="F20" s="37">
        <v>5</v>
      </c>
      <c r="G20" s="37">
        <v>6</v>
      </c>
      <c r="H20" s="37">
        <v>7</v>
      </c>
      <c r="I20" s="37">
        <v>8</v>
      </c>
      <c r="J20" s="37">
        <v>9</v>
      </c>
      <c r="K20" s="37">
        <v>10</v>
      </c>
      <c r="L20" s="30" t="s">
        <v>115</v>
      </c>
      <c r="M20" s="30" t="s">
        <v>116</v>
      </c>
      <c r="N20" s="30" t="s">
        <v>50</v>
      </c>
      <c r="P20" s="28" t="s">
        <v>114</v>
      </c>
      <c r="Q20" s="37">
        <v>1</v>
      </c>
      <c r="R20" s="37">
        <v>2</v>
      </c>
      <c r="S20" s="37">
        <v>3</v>
      </c>
      <c r="T20" s="37">
        <v>4</v>
      </c>
      <c r="U20" s="37">
        <v>5</v>
      </c>
      <c r="V20" s="37">
        <v>6</v>
      </c>
      <c r="W20" s="37">
        <v>7</v>
      </c>
      <c r="X20" s="37">
        <v>8</v>
      </c>
      <c r="Y20" s="37">
        <v>9</v>
      </c>
      <c r="Z20" s="37">
        <v>10</v>
      </c>
      <c r="AA20" s="30" t="s">
        <v>115</v>
      </c>
      <c r="AB20" s="30" t="s">
        <v>116</v>
      </c>
      <c r="AC20" s="30" t="s">
        <v>50</v>
      </c>
    </row>
    <row r="21" spans="1:29" ht="30" customHeight="1" thickBot="1" x14ac:dyDescent="0.3">
      <c r="A21" s="3" t="s">
        <v>126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32" t="str">
        <f>IFERROR(COUNTIFS(B21:K21,"Ydy",B$4:K$4,"Dan 16")/((COUNTIFS(B21:K21,"Ydy",B$4:K$4,"Dan 16")+COUNTIFS(B21:K21,"Nac Ydy",B$4:K$4,"Dan 16"))),"")</f>
        <v/>
      </c>
      <c r="M21" s="32" t="str">
        <f>IF(COUNTIF(B21:K21,"")&gt;0,"",IF(L21=1,"Gwyrdd",IF(L21&gt;=0.5,"Melyn","Coch")))</f>
        <v/>
      </c>
      <c r="N21" s="72"/>
      <c r="P21" s="3" t="s">
        <v>126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32" t="str">
        <f>IFERROR(COUNTIFS(Q21:Z21,"Ydy",Q$4:Z$4,"Dan 16")/((COUNTIFS(Q21:Z21,"Ydy",Q$4:Z$4,"Dan 16")+COUNTIFS(Q21:Z21,"Nac Ydy",Q$4:Z$4,"Dan 16"))),"")</f>
        <v/>
      </c>
      <c r="AB21" s="32" t="str">
        <f>IF(COUNTIF(Q21:Z21,"")&gt;0,"",IF(AA21=1,"Gwyrdd",IF(AA21&gt;=0.5,"Melyn","Coch")))</f>
        <v/>
      </c>
      <c r="AC21" s="72"/>
    </row>
    <row r="22" spans="1:29" ht="30" customHeight="1" thickBot="1" x14ac:dyDescent="0.3">
      <c r="A22" s="41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4"/>
      <c r="P22" s="41"/>
      <c r="Q22" s="42"/>
      <c r="R22" s="42"/>
      <c r="S22" s="43"/>
      <c r="T22" s="43"/>
      <c r="U22" s="43"/>
      <c r="V22" s="43"/>
      <c r="W22" s="43"/>
      <c r="X22" s="43"/>
      <c r="Y22" s="43"/>
      <c r="Z22" s="43"/>
      <c r="AA22" s="44"/>
      <c r="AB22" s="44"/>
    </row>
    <row r="23" spans="1:29" ht="39" thickBot="1" x14ac:dyDescent="0.3">
      <c r="A23" s="28" t="s">
        <v>127</v>
      </c>
      <c r="B23" s="38">
        <v>1</v>
      </c>
      <c r="C23" s="38">
        <v>2</v>
      </c>
      <c r="D23" s="38">
        <v>3</v>
      </c>
      <c r="E23" s="38">
        <v>4</v>
      </c>
      <c r="F23" s="38">
        <v>5</v>
      </c>
      <c r="G23" s="38">
        <v>6</v>
      </c>
      <c r="H23" s="38">
        <v>7</v>
      </c>
      <c r="I23" s="38">
        <v>8</v>
      </c>
      <c r="J23" s="38">
        <v>9</v>
      </c>
      <c r="K23" s="38">
        <v>10</v>
      </c>
      <c r="L23" s="30" t="s">
        <v>115</v>
      </c>
      <c r="M23" s="30" t="s">
        <v>116</v>
      </c>
      <c r="N23" s="68" t="s">
        <v>51</v>
      </c>
      <c r="P23" s="28" t="s">
        <v>127</v>
      </c>
      <c r="Q23" s="38">
        <v>1</v>
      </c>
      <c r="R23" s="38">
        <v>2</v>
      </c>
      <c r="S23" s="38">
        <v>3</v>
      </c>
      <c r="T23" s="38">
        <v>4</v>
      </c>
      <c r="U23" s="38">
        <v>5</v>
      </c>
      <c r="V23" s="38">
        <v>6</v>
      </c>
      <c r="W23" s="38">
        <v>7</v>
      </c>
      <c r="X23" s="38">
        <v>8</v>
      </c>
      <c r="Y23" s="38">
        <v>9</v>
      </c>
      <c r="Z23" s="38">
        <v>10</v>
      </c>
      <c r="AA23" s="30" t="s">
        <v>115</v>
      </c>
      <c r="AB23" s="30" t="s">
        <v>116</v>
      </c>
      <c r="AC23" s="68" t="s">
        <v>51</v>
      </c>
    </row>
    <row r="24" spans="1:29" x14ac:dyDescent="0.25">
      <c r="A24" s="1" t="s">
        <v>113</v>
      </c>
      <c r="B24" s="34" t="str">
        <f>IF(COUNTIF(B8:B12,"")&gt;0,"",IF(B4="Dan 16","Ddim Yn Berthnasol",IF(COUNTIF(B8:B12,"Ydy")+COUNTIF(B8:B12,"Do")=5,"Gwyrdd",IF(COUNTIF(B8:B12,"Ydy")+COUNTIF(B8:B12,"Do")&gt;2,"Melyn","Coch"))))</f>
        <v/>
      </c>
      <c r="C24" s="34" t="str">
        <f t="shared" ref="C24:K24" si="0">IF(COUNTIF(C8:C12,"")&gt;0,"",IF(C4="Dan 16","Ddim Yn Berthnasol",IF(COUNTIF(C8:C12,"Ydy")+COUNTIF(C8:C12,"Do")=5,"Gwyrdd",IF(COUNTIF(C8:C12,"Ydy")+COUNTIF(C8:C12,"Do")&gt;2,"Melyn","Coch"))))</f>
        <v/>
      </c>
      <c r="D24" s="34" t="str">
        <f t="shared" si="0"/>
        <v/>
      </c>
      <c r="E24" s="34" t="str">
        <f t="shared" si="0"/>
        <v/>
      </c>
      <c r="F24" s="34" t="str">
        <f t="shared" si="0"/>
        <v/>
      </c>
      <c r="G24" s="34" t="str">
        <f t="shared" si="0"/>
        <v/>
      </c>
      <c r="H24" s="34" t="str">
        <f t="shared" si="0"/>
        <v/>
      </c>
      <c r="I24" s="34" t="str">
        <f t="shared" si="0"/>
        <v/>
      </c>
      <c r="J24" s="34" t="str">
        <f t="shared" si="0"/>
        <v/>
      </c>
      <c r="K24" s="34" t="str">
        <f t="shared" si="0"/>
        <v/>
      </c>
      <c r="L24" s="32" t="str">
        <f>IFERROR(COUNTIF(B24:J24,"Gwyrdd")/(COUNTIF(B24:K24,"Coch")+COUNTIF(B24:K24,"Melyn")+COUNTIF(B24:K24,"Gwyrdd")),"")</f>
        <v/>
      </c>
      <c r="M24" s="32" t="str">
        <f>IF(L24="","",IF(L24=1,"Gwyrdd",IF(L24&gt;=0.5,"Melyn","Coch")))</f>
        <v/>
      </c>
      <c r="N24" s="72"/>
      <c r="P24" s="1" t="s">
        <v>113</v>
      </c>
      <c r="Q24" s="34" t="str">
        <f>IF(COUNTIF(Q8:Q12,"")&gt;0,"",IF(Q4="Dan 16","Ddim Yn Berthnasol",IF(COUNTIF(Q8:Q12,"Ydy")+COUNTIF(Q8:Q12,"Do")=5,"Gwyrdd",IF(COUNTIF(Q8:Q12,"Ydy")+COUNTIF(Q8:Q12,"Do")&gt;2,"Melyn","Coch"))))</f>
        <v/>
      </c>
      <c r="R24" s="34" t="str">
        <f t="shared" ref="R24:Z24" si="1">IF(COUNTIF(R8:R12,"")&gt;0,"",IF(R4="Dan 16","Ddim Yn Berthnasol",IF(COUNTIF(R8:R12,"Ydy")+COUNTIF(R8:R12,"Do")=5,"Gwyrdd",IF(COUNTIF(R8:R12,"Ydy")+COUNTIF(R8:R12,"Do")&gt;2,"Melyn","Coch"))))</f>
        <v/>
      </c>
      <c r="S24" s="34" t="str">
        <f t="shared" si="1"/>
        <v/>
      </c>
      <c r="T24" s="34" t="str">
        <f t="shared" si="1"/>
        <v/>
      </c>
      <c r="U24" s="34" t="str">
        <f t="shared" si="1"/>
        <v/>
      </c>
      <c r="V24" s="34" t="str">
        <f t="shared" si="1"/>
        <v/>
      </c>
      <c r="W24" s="34" t="str">
        <f t="shared" si="1"/>
        <v/>
      </c>
      <c r="X24" s="34" t="str">
        <f t="shared" si="1"/>
        <v/>
      </c>
      <c r="Y24" s="34" t="str">
        <f t="shared" si="1"/>
        <v/>
      </c>
      <c r="Z24" s="34" t="str">
        <f t="shared" si="1"/>
        <v/>
      </c>
      <c r="AA24" s="32" t="str">
        <f>IFERROR(COUNTIF(Q24:Y24,"Gwyrdd")/(COUNTIF(Q24:Z24,"Coch")+COUNTIF(Q24:Z24,"Melyn")+COUNTIF(Q24:Z24,"Gwyrdd")),"")</f>
        <v/>
      </c>
      <c r="AB24" s="32" t="str">
        <f>IF(AA24="","",IF(AA24=1,"Gwyrdd",IF(AA24&gt;=0.5,"Melyn","Coch")))</f>
        <v/>
      </c>
      <c r="AC24" s="72"/>
    </row>
    <row r="25" spans="1:29" ht="30" x14ac:dyDescent="0.25">
      <c r="A25" s="35" t="s">
        <v>122</v>
      </c>
      <c r="B25" s="34" t="str">
        <f t="shared" ref="B25:K25" si="2">IF(COUNTIF(B16:B17,"")&gt;0,"",IF(B4="Dan 16","Ddim Yn Berthnasol",IF(B5="Ydy","Ddim Yn Berthnasol",IF(COUNTIF(B16:B17,"Ydy")+COUNTIF(B16:B17,"Do")=2,"Gwyrdd",IF(COUNTIF(B16:B17,"Ydy")+COUNTIF(B16:B17,"Do")=1,"Melyn","Coch")))))</f>
        <v/>
      </c>
      <c r="C25" s="34" t="str">
        <f t="shared" si="2"/>
        <v/>
      </c>
      <c r="D25" s="34" t="str">
        <f t="shared" si="2"/>
        <v/>
      </c>
      <c r="E25" s="34" t="str">
        <f t="shared" si="2"/>
        <v/>
      </c>
      <c r="F25" s="34" t="str">
        <f t="shared" si="2"/>
        <v/>
      </c>
      <c r="G25" s="34" t="str">
        <f t="shared" si="2"/>
        <v/>
      </c>
      <c r="H25" s="34" t="str">
        <f t="shared" si="2"/>
        <v/>
      </c>
      <c r="I25" s="34" t="str">
        <f t="shared" si="2"/>
        <v/>
      </c>
      <c r="J25" s="34" t="str">
        <f t="shared" si="2"/>
        <v/>
      </c>
      <c r="K25" s="34" t="str">
        <f t="shared" si="2"/>
        <v/>
      </c>
      <c r="L25" s="32" t="str">
        <f>IFERROR(COUNTIF(B25:J25,"Gwyrdd")/(COUNTIF(B25:K25,"Coch")+COUNTIF(B25:K25,"Melyn")+COUNTIF(B25:K25,"Melyn")),"")</f>
        <v/>
      </c>
      <c r="M25" s="32" t="str">
        <f>IF(L25="","",IF(L25=1,"Gwyrdd",IF(L25&gt;=0.5,"Melyn","Coch")))</f>
        <v/>
      </c>
      <c r="N25" s="72"/>
      <c r="P25" s="35" t="s">
        <v>122</v>
      </c>
      <c r="Q25" s="34" t="str">
        <f>IF(COUNTIF(Q16:Q17,"")&gt;0,"",IF(Q4="Dan 16","Ddim Yn Berthnasol",IF(Q5="Ydy","Ddim Yn Berthnasol",IF(COUNTIF(Q16:Q17,"Ydy")+COUNTIF(Q16:Q17,"Do")=2,"Gwyrdd",IF(COUNTIF(Q16:Q17,"Ydy")+COUNTIF(Q16:Q17,"Do")=1,"Melyn","Coch")))))</f>
        <v/>
      </c>
      <c r="R25" s="34" t="str">
        <f t="shared" ref="R25:Z25" si="3">IF(COUNTIF(R16:R17,"")&gt;0,"",IF(R4="Dan 16","Ddim Yn Berthnasol",IF(R5="Ydy","Ddim Yn Berthnasol",IF(COUNTIF(R16:R17,"Ydy")+COUNTIF(R16:R17,"Do")=2,"Gwyrdd",IF(COUNTIF(R16:R17,"Ydy")+COUNTIF(R16:R17,"Do")=1,"Melyn","Coch")))))</f>
        <v/>
      </c>
      <c r="S25" s="34" t="str">
        <f t="shared" si="3"/>
        <v/>
      </c>
      <c r="T25" s="34" t="str">
        <f t="shared" si="3"/>
        <v/>
      </c>
      <c r="U25" s="34" t="str">
        <f t="shared" si="3"/>
        <v/>
      </c>
      <c r="V25" s="34" t="str">
        <f t="shared" si="3"/>
        <v/>
      </c>
      <c r="W25" s="34" t="str">
        <f t="shared" si="3"/>
        <v/>
      </c>
      <c r="X25" s="34" t="str">
        <f t="shared" si="3"/>
        <v/>
      </c>
      <c r="Y25" s="34" t="str">
        <f t="shared" si="3"/>
        <v/>
      </c>
      <c r="Z25" s="34" t="str">
        <f t="shared" si="3"/>
        <v/>
      </c>
      <c r="AA25" s="32" t="str">
        <f>IFERROR(COUNTIF(Q25:Y25,"Gwyrdd")/(COUNTIF(Q25:Z25,"Coch")+COUNTIF(Q25:Z25,"Melyn")+COUNTIF(Q25:Z25,"Gwyrdd")),"")</f>
        <v/>
      </c>
      <c r="AB25" s="32" t="str">
        <f>IF(AA25="","",IF(AA25=1,"Gwyrdd",IF(AA25&gt;=0.5,"Melyn","Coch")))</f>
        <v/>
      </c>
      <c r="AC25" s="72"/>
    </row>
    <row r="26" spans="1:29" x14ac:dyDescent="0.25">
      <c r="A26" s="1" t="s">
        <v>125</v>
      </c>
      <c r="B26" s="34" t="str">
        <f>IF(B21="","",IF(B4="16+","Ddim Yn Berthnasol",IF(B21="Ydy","Gwyrdd","Coch")))</f>
        <v/>
      </c>
      <c r="C26" s="34" t="str">
        <f t="shared" ref="C26:K26" si="4">IF(C21="","",IF(C4="16+","Ddim Yn Berthnasol",IF(C21="Ydy","Gwyrdd","Coch")))</f>
        <v/>
      </c>
      <c r="D26" s="34" t="str">
        <f t="shared" si="4"/>
        <v/>
      </c>
      <c r="E26" s="34" t="str">
        <f t="shared" si="4"/>
        <v/>
      </c>
      <c r="F26" s="34" t="str">
        <f t="shared" si="4"/>
        <v/>
      </c>
      <c r="G26" s="34" t="str">
        <f t="shared" si="4"/>
        <v/>
      </c>
      <c r="H26" s="34" t="str">
        <f t="shared" si="4"/>
        <v/>
      </c>
      <c r="I26" s="34" t="str">
        <f t="shared" si="4"/>
        <v/>
      </c>
      <c r="J26" s="34" t="str">
        <f t="shared" si="4"/>
        <v/>
      </c>
      <c r="K26" s="34" t="str">
        <f t="shared" si="4"/>
        <v/>
      </c>
      <c r="L26" s="32" t="str">
        <f>IFERROR(COUNTIF(B26:J26,"Gwyrdd")/(COUNTIF(B26:K26,"Coch")+COUNTIF(B26:K26,"Melyn")+COUNTIF(B26:K26,"Gwyrdd")),"")</f>
        <v/>
      </c>
      <c r="M26" s="32" t="str">
        <f>IF(L26="","",IF(L26=1,"Gwyrdd",IF(L26&gt;=0.5,"Melyn","Coch")))</f>
        <v/>
      </c>
      <c r="N26" s="72"/>
      <c r="P26" s="1" t="s">
        <v>125</v>
      </c>
      <c r="Q26" s="34" t="str">
        <f>IF(Q21="","",IF(Q4="16+","Ddim Yn Berthnasol",IF(Q21="Ydy","Gwyrdd","Coch")))</f>
        <v/>
      </c>
      <c r="R26" s="34" t="str">
        <f t="shared" ref="R26:Z26" si="5">IF(R21="","",IF(R4="16+","Ddim Yn Berthnasol",IF(R21="Ydy","Gwyrdd","Coch")))</f>
        <v/>
      </c>
      <c r="S26" s="34" t="str">
        <f t="shared" si="5"/>
        <v/>
      </c>
      <c r="T26" s="34" t="str">
        <f t="shared" si="5"/>
        <v/>
      </c>
      <c r="U26" s="34" t="str">
        <f t="shared" si="5"/>
        <v/>
      </c>
      <c r="V26" s="34" t="str">
        <f t="shared" si="5"/>
        <v/>
      </c>
      <c r="W26" s="34" t="str">
        <f t="shared" si="5"/>
        <v/>
      </c>
      <c r="X26" s="34" t="str">
        <f t="shared" si="5"/>
        <v/>
      </c>
      <c r="Y26" s="34" t="str">
        <f t="shared" si="5"/>
        <v/>
      </c>
      <c r="Z26" s="34" t="str">
        <f t="shared" si="5"/>
        <v/>
      </c>
      <c r="AA26" s="32" t="str">
        <f>IFERROR(COUNTIF(Q26:Y26,"Gwyrdd")/(COUNTIF(Q26:Z26,"Coch")+COUNTIF(Q26:Z26,"Melyn")+COUNTIF(Q26:Z26,"Gwyrdd")),"")</f>
        <v/>
      </c>
      <c r="AB26" s="32" t="str">
        <f>IF(AA26="","",IF(AA26=1,"Gwyrdd",IF(AA26&gt;=0.5,"Melyn","Coch")))</f>
        <v/>
      </c>
      <c r="AC26" s="72"/>
    </row>
    <row r="27" spans="1:29" x14ac:dyDescent="0.25">
      <c r="C27" s="21"/>
      <c r="D27" s="21"/>
      <c r="E27" s="21"/>
      <c r="R27" s="21"/>
      <c r="S27" s="21"/>
      <c r="T27" s="21"/>
    </row>
    <row r="28" spans="1:29" x14ac:dyDescent="0.25">
      <c r="C28" s="21"/>
      <c r="D28" s="21"/>
      <c r="E28" s="21"/>
      <c r="I28" s="86" t="s">
        <v>128</v>
      </c>
      <c r="J28" s="86"/>
      <c r="K28" s="86"/>
      <c r="L28" s="32" t="str">
        <f>IFERROR(COUNTIF(B24:K26,"Gwyrdd")/(COUNTIF(B24:K26,"Coch")+COUNTIF(B24:K26,"Melyn")+COUNTIF(B24:K26,"Gwyrdd")),"")</f>
        <v/>
      </c>
      <c r="M28" s="32" t="str">
        <f>IF(L28="","",IF(L28=1,"Gwyrdd",IF(L28&gt;=0.5,"Melyn","Coch")))</f>
        <v/>
      </c>
      <c r="R28" s="21"/>
      <c r="S28" s="21"/>
      <c r="T28" s="21"/>
      <c r="X28" s="86" t="s">
        <v>128</v>
      </c>
      <c r="Y28" s="86"/>
      <c r="Z28" s="86"/>
      <c r="AA28" s="32" t="str">
        <f>IFERROR(COUNTIF(Q24:Z26,"Gwyrdd")/(COUNTIF(Q24:Z26,"Coch")+COUNTIF(Q24:Z26,"Melyn")+COUNTIF(Q24:Z26,"Gwyrdd")),"")</f>
        <v/>
      </c>
      <c r="AB28" s="32" t="str">
        <f>IF(AA28="","",IF(AA28=1,"Gwyrdd",IF(AA28&gt;=0.5,"Melyn","Coch")))</f>
        <v/>
      </c>
    </row>
    <row r="29" spans="1:29" x14ac:dyDescent="0.25">
      <c r="C29" s="21"/>
      <c r="D29" s="21"/>
      <c r="E29" s="21"/>
    </row>
  </sheetData>
  <sheetProtection algorithmName="SHA-512" hashValue="S7twyFdCoPnveYZsBdC87ktp/xc/RcR5pAI4wFEDB3zuU/b5umZsaelsq4AHjKhKuTKzU0YVvZ+wtugzZy/qXw==" saltValue="KNgG12+afDjtxEzNTrcNsg==" spinCount="100000" sheet="1" selectLockedCells="1"/>
  <mergeCells count="2">
    <mergeCell ref="I28:K28"/>
    <mergeCell ref="X28:Z28"/>
  </mergeCells>
  <conditionalFormatting sqref="B1:B2 B4:K4">
    <cfRule type="containsText" dxfId="1109" priority="76" operator="containsText" text="No">
      <formula>NOT(ISERROR(SEARCH("No",B1)))</formula>
    </cfRule>
  </conditionalFormatting>
  <conditionalFormatting sqref="B8:K9">
    <cfRule type="containsText" dxfId="1108" priority="74" operator="containsText" text="Nac Ydy">
      <formula>NOT(ISERROR(SEARCH("Nac Ydy",B8)))</formula>
    </cfRule>
    <cfRule type="containsText" dxfId="1107" priority="75" operator="containsText" text="Ydy">
      <formula>NOT(ISERROR(SEARCH("Ydy",B8)))</formula>
    </cfRule>
  </conditionalFormatting>
  <conditionalFormatting sqref="B8:K12">
    <cfRule type="containsText" dxfId="1106" priority="73" operator="containsText" text="Ddim Yn Berthnasol">
      <formula>NOT(ISERROR(SEARCH("Ddim Yn Berthnasol",B8)))</formula>
    </cfRule>
  </conditionalFormatting>
  <conditionalFormatting sqref="B10:K10">
    <cfRule type="containsText" dxfId="1105" priority="9" operator="containsText" text="Na Ddo">
      <formula>NOT(ISERROR(SEARCH("Na Ddo",B10)))</formula>
    </cfRule>
    <cfRule type="containsText" dxfId="1104" priority="10" operator="containsText" text="Do">
      <formula>NOT(ISERROR(SEARCH("Do",B10)))</formula>
    </cfRule>
  </conditionalFormatting>
  <conditionalFormatting sqref="B11:K12">
    <cfRule type="containsText" dxfId="1103" priority="11" operator="containsText" text="Nac Ydy">
      <formula>NOT(ISERROR(SEARCH("Nac Ydy",B11)))</formula>
    </cfRule>
    <cfRule type="containsText" dxfId="1102" priority="12" operator="containsText" text="Ydy">
      <formula>NOT(ISERROR(SEARCH("Ydy",B11)))</formula>
    </cfRule>
  </conditionalFormatting>
  <conditionalFormatting sqref="B16:K16">
    <cfRule type="containsText" dxfId="1101" priority="3" operator="containsText" text="Na Ddo">
      <formula>NOT(ISERROR(SEARCH("Na Ddo",B16)))</formula>
    </cfRule>
    <cfRule type="containsText" dxfId="1100" priority="4" operator="containsText" text="Do">
      <formula>NOT(ISERROR(SEARCH("Do",B16)))</formula>
    </cfRule>
  </conditionalFormatting>
  <conditionalFormatting sqref="B16:K17">
    <cfRule type="containsText" dxfId="1099" priority="25" operator="containsText" text="Ddim Yn Berthnasol">
      <formula>NOT(ISERROR(SEARCH("Ddim Yn Berthnasol",B16)))</formula>
    </cfRule>
  </conditionalFormatting>
  <conditionalFormatting sqref="B17:K17">
    <cfRule type="containsText" dxfId="1098" priority="26" operator="containsText" text="Nac Ydy">
      <formula>NOT(ISERROR(SEARCH("Nac Ydy",B17)))</formula>
    </cfRule>
    <cfRule type="containsText" dxfId="1097" priority="27" operator="containsText" text="Ydy">
      <formula>NOT(ISERROR(SEARCH("Ydy",B17)))</formula>
    </cfRule>
  </conditionalFormatting>
  <conditionalFormatting sqref="B21:K22">
    <cfRule type="containsText" dxfId="1096" priority="22" operator="containsText" text="Ddim Yn Berthnasol">
      <formula>NOT(ISERROR(SEARCH("Ddim Yn Berthnasol",B21)))</formula>
    </cfRule>
    <cfRule type="containsText" dxfId="1095" priority="23" operator="containsText" text="Nac Ydy">
      <formula>NOT(ISERROR(SEARCH("Nac Ydy",B21)))</formula>
    </cfRule>
    <cfRule type="containsText" dxfId="1094" priority="24" operator="containsText" text="Ydy">
      <formula>NOT(ISERROR(SEARCH("Ydy",B21)))</formula>
    </cfRule>
  </conditionalFormatting>
  <conditionalFormatting sqref="B24:K24">
    <cfRule type="containsText" dxfId="1093" priority="69" operator="containsText" text="Ddim Yn Berthnasol">
      <formula>NOT(ISERROR(SEARCH("Ddim Yn Berthnasol",B24)))</formula>
    </cfRule>
  </conditionalFormatting>
  <conditionalFormatting sqref="B24:K26">
    <cfRule type="containsText" dxfId="1092" priority="62" operator="containsText" text="Ddim Yn Berthnasol">
      <formula>NOT(ISERROR(SEARCH("Ddim Yn Berthnasol",B24)))</formula>
    </cfRule>
    <cfRule type="containsText" dxfId="1091" priority="66" operator="containsText" text="Gwyrdd">
      <formula>NOT(ISERROR(SEARCH("Gwyrdd",B24)))</formula>
    </cfRule>
    <cfRule type="containsText" dxfId="1090" priority="67" operator="containsText" text="Melyn">
      <formula>NOT(ISERROR(SEARCH("Melyn",B24)))</formula>
    </cfRule>
    <cfRule type="containsText" dxfId="1089" priority="68" operator="containsText" text="Coch">
      <formula>NOT(ISERROR(SEARCH("Coch",B24)))</formula>
    </cfRule>
  </conditionalFormatting>
  <conditionalFormatting sqref="L8:L12 L16:L17 L21">
    <cfRule type="cellIs" dxfId="1088" priority="70" operator="equal">
      <formula>1</formula>
    </cfRule>
    <cfRule type="cellIs" dxfId="1087" priority="71" operator="greaterThanOrEqual">
      <formula>0.5</formula>
    </cfRule>
    <cfRule type="cellIs" dxfId="1086" priority="72" operator="lessThan">
      <formula>0.5</formula>
    </cfRule>
  </conditionalFormatting>
  <conditionalFormatting sqref="L24:L26">
    <cfRule type="cellIs" dxfId="1085" priority="63" operator="greaterThanOrEqual">
      <formula>0.5</formula>
    </cfRule>
    <cfRule type="cellIs" dxfId="1084" priority="64" operator="lessThan">
      <formula>0.5</formula>
    </cfRule>
    <cfRule type="cellIs" dxfId="1083" priority="65" operator="equal">
      <formula>1</formula>
    </cfRule>
  </conditionalFormatting>
  <conditionalFormatting sqref="L28">
    <cfRule type="cellIs" dxfId="1082" priority="59" operator="greaterThanOrEqual">
      <formula>0.5</formula>
    </cfRule>
    <cfRule type="cellIs" dxfId="1081" priority="60" operator="lessThan">
      <formula>0.5</formula>
    </cfRule>
    <cfRule type="cellIs" dxfId="1080" priority="61" operator="equal">
      <formula>1</formula>
    </cfRule>
  </conditionalFormatting>
  <conditionalFormatting sqref="L24:M28">
    <cfRule type="containsBlanks" priority="55">
      <formula>LEN(TRIM(L24))=0</formula>
    </cfRule>
  </conditionalFormatting>
  <conditionalFormatting sqref="M1:M1048576">
    <cfRule type="containsText" dxfId="1079" priority="56" operator="containsText" text="Gwyrdd">
      <formula>NOT(ISERROR(SEARCH("Gwyrdd",M1)))</formula>
    </cfRule>
    <cfRule type="containsText" dxfId="1078" priority="57" operator="containsText" text="Melyn">
      <formula>NOT(ISERROR(SEARCH("Melyn",M1)))</formula>
    </cfRule>
    <cfRule type="containsText" dxfId="1077" priority="58" operator="containsText" text="Coch">
      <formula>NOT(ISERROR(SEARCH("Coch",M1)))</formula>
    </cfRule>
  </conditionalFormatting>
  <conditionalFormatting sqref="M24:M28">
    <cfRule type="containsBlanks" dxfId="1076" priority="54">
      <formula>LEN(TRIM(M24))=0</formula>
    </cfRule>
  </conditionalFormatting>
  <conditionalFormatting sqref="N23">
    <cfRule type="containsText" dxfId="1075" priority="31" operator="containsText" text="Green">
      <formula>NOT(ISERROR(SEARCH("Green",N23)))</formula>
    </cfRule>
    <cfRule type="containsText" dxfId="1074" priority="32" operator="containsText" text="Amber">
      <formula>NOT(ISERROR(SEARCH("Amber",N23)))</formula>
    </cfRule>
    <cfRule type="containsText" dxfId="1073" priority="33" operator="containsText" text="Red">
      <formula>NOT(ISERROR(SEARCH("Red",N23)))</formula>
    </cfRule>
  </conditionalFormatting>
  <conditionalFormatting sqref="Q4:Z4">
    <cfRule type="containsText" dxfId="1072" priority="53" operator="containsText" text="No">
      <formula>NOT(ISERROR(SEARCH("No",Q4)))</formula>
    </cfRule>
  </conditionalFormatting>
  <conditionalFormatting sqref="Q8:Z9">
    <cfRule type="containsText" dxfId="1071" priority="20" operator="containsText" text="Nac Ydy">
      <formula>NOT(ISERROR(SEARCH("Nac Ydy",Q8)))</formula>
    </cfRule>
    <cfRule type="containsText" dxfId="1070" priority="21" operator="containsText" text="Ydy">
      <formula>NOT(ISERROR(SEARCH("Ydy",Q8)))</formula>
    </cfRule>
  </conditionalFormatting>
  <conditionalFormatting sqref="Q8:Z12">
    <cfRule type="containsText" dxfId="1069" priority="19" operator="containsText" text="Ddim Yn Berthnasol">
      <formula>NOT(ISERROR(SEARCH("Ddim Yn Berthnasol",Q8)))</formula>
    </cfRule>
  </conditionalFormatting>
  <conditionalFormatting sqref="Q10:Z10">
    <cfRule type="containsText" dxfId="1068" priority="5" operator="containsText" text="Na Ddo">
      <formula>NOT(ISERROR(SEARCH("Na Ddo",Q10)))</formula>
    </cfRule>
    <cfRule type="containsText" dxfId="1067" priority="6" operator="containsText" text="Do">
      <formula>NOT(ISERROR(SEARCH("Do",Q10)))</formula>
    </cfRule>
  </conditionalFormatting>
  <conditionalFormatting sqref="Q11:Z12">
    <cfRule type="containsText" dxfId="1066" priority="7" operator="containsText" text="Nac Ydy">
      <formula>NOT(ISERROR(SEARCH("Nac Ydy",Q11)))</formula>
    </cfRule>
    <cfRule type="containsText" dxfId="1065" priority="8" operator="containsText" text="Ydy">
      <formula>NOT(ISERROR(SEARCH("Ydy",Q11)))</formula>
    </cfRule>
  </conditionalFormatting>
  <conditionalFormatting sqref="Q16:Z16">
    <cfRule type="containsText" dxfId="1064" priority="1" operator="containsText" text="Na Ddo">
      <formula>NOT(ISERROR(SEARCH("Na Ddo",Q16)))</formula>
    </cfRule>
    <cfRule type="containsText" dxfId="1063" priority="2" operator="containsText" text="Do">
      <formula>NOT(ISERROR(SEARCH("Do",Q16)))</formula>
    </cfRule>
  </conditionalFormatting>
  <conditionalFormatting sqref="Q16:Z17">
    <cfRule type="containsText" dxfId="1062" priority="16" operator="containsText" text="Ddim Yn Berthnasol">
      <formula>NOT(ISERROR(SEARCH("Ddim Yn Berthnasol",Q16)))</formula>
    </cfRule>
  </conditionalFormatting>
  <conditionalFormatting sqref="Q17:Z17">
    <cfRule type="containsText" dxfId="1061" priority="17" operator="containsText" text="Nac Ydy">
      <formula>NOT(ISERROR(SEARCH("Nac Ydy",Q17)))</formula>
    </cfRule>
    <cfRule type="containsText" dxfId="1060" priority="18" operator="containsText" text="Ydy">
      <formula>NOT(ISERROR(SEARCH("Ydy",Q17)))</formula>
    </cfRule>
  </conditionalFormatting>
  <conditionalFormatting sqref="Q21:Z22">
    <cfRule type="containsText" dxfId="1059" priority="13" operator="containsText" text="Ddim Yn Berthnasol">
      <formula>NOT(ISERROR(SEARCH("Ddim Yn Berthnasol",Q21)))</formula>
    </cfRule>
    <cfRule type="containsText" dxfId="1058" priority="14" operator="containsText" text="Nac Ydy">
      <formula>NOT(ISERROR(SEARCH("Nac Ydy",Q21)))</formula>
    </cfRule>
    <cfRule type="containsText" dxfId="1057" priority="15" operator="containsText" text="Ydy">
      <formula>NOT(ISERROR(SEARCH("Ydy",Q21)))</formula>
    </cfRule>
  </conditionalFormatting>
  <conditionalFormatting sqref="Q24:Z24">
    <cfRule type="containsText" dxfId="1056" priority="49" operator="containsText" text="Ddim Yn Berthnasol">
      <formula>NOT(ISERROR(SEARCH("Ddim Yn Berthnasol",Q24)))</formula>
    </cfRule>
  </conditionalFormatting>
  <conditionalFormatting sqref="Q24:Z26">
    <cfRule type="containsText" dxfId="1055" priority="42" operator="containsText" text="Ddim Yn Berthnasol">
      <formula>NOT(ISERROR(SEARCH("Ddim Yn Berthnasol",Q24)))</formula>
    </cfRule>
    <cfRule type="containsText" dxfId="1054" priority="46" operator="containsText" text="Gwyrdd">
      <formula>NOT(ISERROR(SEARCH("Gwyrdd",Q24)))</formula>
    </cfRule>
    <cfRule type="containsText" dxfId="1053" priority="47" operator="containsText" text="Melyn">
      <formula>NOT(ISERROR(SEARCH("Melyn",Q24)))</formula>
    </cfRule>
    <cfRule type="containsText" dxfId="1052" priority="48" operator="containsText" text="Coch">
      <formula>NOT(ISERROR(SEARCH("Coch",Q24)))</formula>
    </cfRule>
  </conditionalFormatting>
  <conditionalFormatting sqref="AA8:AA12 AA16:AA17 AA21">
    <cfRule type="cellIs" dxfId="1051" priority="50" operator="equal">
      <formula>1</formula>
    </cfRule>
    <cfRule type="cellIs" dxfId="1050" priority="51" operator="greaterThanOrEqual">
      <formula>0.5</formula>
    </cfRule>
    <cfRule type="cellIs" dxfId="1049" priority="52" operator="lessThan">
      <formula>0.5</formula>
    </cfRule>
  </conditionalFormatting>
  <conditionalFormatting sqref="AA24:AA26">
    <cfRule type="cellIs" dxfId="1048" priority="43" operator="greaterThanOrEqual">
      <formula>0.5</formula>
    </cfRule>
    <cfRule type="cellIs" dxfId="1047" priority="44" operator="lessThan">
      <formula>0.5</formula>
    </cfRule>
    <cfRule type="cellIs" dxfId="1046" priority="45" operator="equal">
      <formula>1</formula>
    </cfRule>
  </conditionalFormatting>
  <conditionalFormatting sqref="AA28">
    <cfRule type="cellIs" dxfId="1045" priority="39" operator="greaterThanOrEqual">
      <formula>0.5</formula>
    </cfRule>
    <cfRule type="cellIs" dxfId="1044" priority="40" operator="lessThan">
      <formula>0.5</formula>
    </cfRule>
    <cfRule type="cellIs" dxfId="1043" priority="41" operator="equal">
      <formula>1</formula>
    </cfRule>
  </conditionalFormatting>
  <conditionalFormatting sqref="AA24:AB28">
    <cfRule type="containsBlanks" priority="35">
      <formula>LEN(TRIM(AA24))=0</formula>
    </cfRule>
  </conditionalFormatting>
  <conditionalFormatting sqref="AB3:AB28">
    <cfRule type="containsText" dxfId="1042" priority="36" operator="containsText" text="Gwyrdd">
      <formula>NOT(ISERROR(SEARCH("Gwyrdd",AB3)))</formula>
    </cfRule>
    <cfRule type="containsText" dxfId="1041" priority="37" operator="containsText" text="Melyn">
      <formula>NOT(ISERROR(SEARCH("Melyn",AB3)))</formula>
    </cfRule>
    <cfRule type="containsText" dxfId="1040" priority="38" operator="containsText" text="Coch">
      <formula>NOT(ISERROR(SEARCH("Coch",AB3)))</formula>
    </cfRule>
  </conditionalFormatting>
  <conditionalFormatting sqref="AB24:AB28">
    <cfRule type="containsBlanks" dxfId="1039" priority="34">
      <formula>LEN(TRIM(AB24))=0</formula>
    </cfRule>
  </conditionalFormatting>
  <conditionalFormatting sqref="AC23">
    <cfRule type="containsText" dxfId="1038" priority="28" operator="containsText" text="Green">
      <formula>NOT(ISERROR(SEARCH("Green",AC23)))</formula>
    </cfRule>
    <cfRule type="containsText" dxfId="1037" priority="29" operator="containsText" text="Amber">
      <formula>NOT(ISERROR(SEARCH("Amber",AC23)))</formula>
    </cfRule>
    <cfRule type="containsText" dxfId="1036" priority="30" operator="containsText" text="Red">
      <formula>NOT(ISERROR(SEARCH("Red",AC23)))</formula>
    </cfRule>
  </conditionalFormatting>
  <dataValidations count="6">
    <dataValidation type="list" allowBlank="1" showInputMessage="1" showErrorMessage="1" sqref="B5:K5 Q5:Z5" xr:uid="{2D1D2CFB-C9A5-4AD2-8EF4-E80B1D4393D1}">
      <formula1>"Ydy, Nac Ydy"</formula1>
    </dataValidation>
    <dataValidation type="list" allowBlank="1" showInputMessage="1" showErrorMessage="1" sqref="Q4:Z4" xr:uid="{F22DAC35-8BE5-41A3-835D-F4E3819FB076}">
      <formula1>"16+,Dan 16"</formula1>
    </dataValidation>
    <dataValidation type="list" allowBlank="1" showInputMessage="1" showErrorMessage="1" sqref="B4:K4" xr:uid="{6D1A3764-96D5-4392-A96D-C201AC2A4EB0}">
      <formula1>"16+, Dan 16 "</formula1>
    </dataValidation>
    <dataValidation type="list" allowBlank="1" showInputMessage="1" showErrorMessage="1" sqref="B22:K22 Q22:Z22" xr:uid="{2A83D03F-6497-4697-AC74-E5288A47B3EB}">
      <formula1>"Yes, No, N/A"</formula1>
    </dataValidation>
    <dataValidation type="list" allowBlank="1" showInputMessage="1" showErrorMessage="1" sqref="B10:K10 Q10:Z10 B16:K16 Q16:Z16" xr:uid="{BE5CA2E8-0531-4DC0-9E69-49686F88558E}">
      <formula1>"Do, Na Ddo, Ddim Yn Berthnasol"</formula1>
    </dataValidation>
    <dataValidation type="list" allowBlank="1" showInputMessage="1" showErrorMessage="1" sqref="B8:K9 B11:K12 B17:K17 B21:K21 Q8:Z9 Q11:Z12 Q17:Z17 Q21:Z21" xr:uid="{C400DE1E-1516-4290-A0D3-1E92D3A71251}">
      <formula1>"Ydy, Nac Ydy, Ddim Yn Berthnasol"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A32A87C383E41B22C974269D66289" ma:contentTypeVersion="20" ma:contentTypeDescription="Create a new document." ma:contentTypeScope="" ma:versionID="5da19db94836b2e5b5c0d42436cff42e">
  <xsd:schema xmlns:xsd="http://www.w3.org/2001/XMLSchema" xmlns:xs="http://www.w3.org/2001/XMLSchema" xmlns:p="http://schemas.microsoft.com/office/2006/metadata/properties" xmlns:ns1="http://schemas.microsoft.com/sharepoint/v3" xmlns:ns2="08ffe53a-1b18-428c-b4fb-fc9b72d1a174" xmlns:ns3="8109944c-f8e6-42ac-bc29-7c09a738b7de" targetNamespace="http://schemas.microsoft.com/office/2006/metadata/properties" ma:root="true" ma:fieldsID="cf228a6cb95a9c339101df58f0be5e7e" ns1:_="" ns2:_="" ns3:_="">
    <xsd:import namespace="http://schemas.microsoft.com/sharepoint/v3"/>
    <xsd:import namespace="08ffe53a-1b18-428c-b4fb-fc9b72d1a174"/>
    <xsd:import namespace="8109944c-f8e6-42ac-bc29-7c09a738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e53a-1b18-428c-b4fb-fc9b72d1a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944c-f8e6-42ac-bc29-7c09a738b7d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0319c6b-8db7-40b4-9561-126f303f1b5f}" ma:internalName="TaxCatchAll" ma:showField="CatchAllData" ma:web="8109944c-f8e6-42ac-bc29-7c09a738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08ffe53a-1b18-428c-b4fb-fc9b72d1a174" xsi:nil="true"/>
    <_ip_UnifiedCompliancePolicyProperties xmlns="http://schemas.microsoft.com/sharepoint/v3" xsi:nil="true"/>
    <lcf76f155ced4ddcb4097134ff3c332f xmlns="08ffe53a-1b18-428c-b4fb-fc9b72d1a174">
      <Terms xmlns="http://schemas.microsoft.com/office/infopath/2007/PartnerControls"/>
    </lcf76f155ced4ddcb4097134ff3c332f>
    <TaxCatchAll xmlns="8109944c-f8e6-42ac-bc29-7c09a738b7de" xsi:nil="true"/>
  </documentManagement>
</p:properties>
</file>

<file path=customXml/itemProps1.xml><?xml version="1.0" encoding="utf-8"?>
<ds:datastoreItem xmlns:ds="http://schemas.openxmlformats.org/officeDocument/2006/customXml" ds:itemID="{2E5C90E7-2E6C-4927-9793-CA0C5E4AF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19DB17-CA08-4BC1-99AF-86F44F921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ffe53a-1b18-428c-b4fb-fc9b72d1a174"/>
    <ds:schemaRef ds:uri="8109944c-f8e6-42ac-bc29-7c09a738b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B1E9B-6E06-462B-8F9A-6B5C244740AF}">
  <ds:schemaRefs>
    <ds:schemaRef ds:uri="http://schemas.microsoft.com/sharepoint/v3"/>
    <ds:schemaRef ds:uri="http://purl.org/dc/elements/1.1/"/>
    <ds:schemaRef ds:uri="08ffe53a-1b18-428c-b4fb-fc9b72d1a174"/>
    <ds:schemaRef ds:uri="http://purl.org/dc/dcmitype/"/>
    <ds:schemaRef ds:uri="http://schemas.microsoft.com/office/infopath/2007/PartnerControls"/>
    <ds:schemaRef ds:uri="http://purl.org/dc/terms/"/>
    <ds:schemaRef ds:uri="8109944c-f8e6-42ac-bc29-7c09a738b7d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Cyfarwyddiadau</vt:lpstr>
      <vt:lpstr>Cwestiynau Cyffredin</vt:lpstr>
      <vt:lpstr>Negeseuon Iechyd</vt:lpstr>
      <vt:lpstr>Cwest Cyfeiriedig Optom (1)</vt:lpstr>
      <vt:lpstr>Cwest Cyfeiriedig Optom (2)</vt:lpstr>
      <vt:lpstr>Cwest Cyfeiriedig Optom (3)</vt:lpstr>
      <vt:lpstr>Cwest Cyfeiriedig Optom (4)</vt:lpstr>
      <vt:lpstr>Cwest Cyfeiriedig Optom (5)</vt:lpstr>
      <vt:lpstr>Cwest Cyfeiriedig Optom (6)</vt:lpstr>
      <vt:lpstr>Cwest Cyfeiriedig Optom (7)</vt:lpstr>
      <vt:lpstr>Cwest Cyfeiriedig Optom (8)</vt:lpstr>
      <vt:lpstr>Cwest Cyfeiriedig Optom (9)</vt:lpstr>
      <vt:lpstr>Cwest Cyfeiriedig Optom (10)</vt:lpstr>
      <vt:lpstr>Cwest Cyfeiriedig Optom (11)</vt:lpstr>
      <vt:lpstr>Cwest Cyfeiriedig Optom (12)</vt:lpstr>
      <vt:lpstr>Cwest Cyfeiriedig Optom (13)</vt:lpstr>
      <vt:lpstr>Cwest Cyfeiriedig Optom (14)</vt:lpstr>
      <vt:lpstr>Cwest Cyfeiriedig Optom (15)</vt:lpstr>
      <vt:lpstr>Cwest Cyfeiriedig Optom (16)</vt:lpstr>
      <vt:lpstr>Cwest Cyfeiriedig Optom (17)</vt:lpstr>
      <vt:lpstr>Cwest Cyfeiriedig Optom (18)</vt:lpstr>
      <vt:lpstr>Cwest Cyfeiriedig Optom (19)</vt:lpstr>
      <vt:lpstr>Cwest Cyfeiriedig Optom (20)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John (NWSSP - PCS)</dc:creator>
  <cp:lastModifiedBy>Judith Dunford (NWSSP - PCS)</cp:lastModifiedBy>
  <dcterms:created xsi:type="dcterms:W3CDTF">2026-05-18T08:57:13Z</dcterms:created>
  <dcterms:modified xsi:type="dcterms:W3CDTF">2026-06-15T12:50:24Z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0x01010093FA32A87C383E41B22C974269D66289</vt:lpwstr>
  </property>
  <property fmtid="{D5CDD505-2E9C-101B-9397-08002B2CF9AE}" pid="3" name="MediaServiceImageTags">
    <vt:lpwstr/>
  </property>
</Properties>
</file>